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5.xml" ContentType="application/vnd.openxmlformats-officedocument.spreadsheetml.table+xml"/>
  <Override PartName="/xl/tables/table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tuas365-my.sharepoint.com/personal/katja_meltola_turkuamk_fi/Documents/_Ajankohtaiset/2026_taitot/ELLY/"/>
    </mc:Choice>
  </mc:AlternateContent>
  <xr:revisionPtr revIDLastSave="1" documentId="8_{AA7B19BB-EADA-4AB3-8AE6-2BCC48A39AFC}" xr6:coauthVersionLast="47" xr6:coauthVersionMax="47" xr10:uidLastSave="{9156EC81-0EC3-4B45-AA2B-721549CDF84E}"/>
  <bookViews>
    <workbookView minimized="1" xWindow="-18735" yWindow="1725" windowWidth="14400" windowHeight="7275" xr2:uid="{4BD41610-FB48-4EE6-A1DF-F8FDC17E3F4B}"/>
  </bookViews>
  <sheets>
    <sheet name="Riskien luokittelu" sheetId="1" r:id="rId1"/>
    <sheet name="Tilastollinen käsittely" sheetId="3" r:id="rId2"/>
    <sheet name="DATA" sheetId="2" state="hidden" r:id="rId3"/>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7" i="3" l="1"/>
  <c r="I157" i="3"/>
  <c r="H157" i="3"/>
  <c r="J154" i="3"/>
  <c r="I154" i="3"/>
  <c r="H154" i="3"/>
  <c r="J151" i="3"/>
  <c r="I151" i="3"/>
  <c r="H151" i="3"/>
  <c r="J148" i="3"/>
  <c r="I148" i="3"/>
  <c r="H148" i="3"/>
  <c r="J144" i="3"/>
  <c r="I144" i="3"/>
  <c r="H144" i="3"/>
  <c r="J140" i="3"/>
  <c r="I140" i="3"/>
  <c r="H140" i="3"/>
  <c r="J137" i="3"/>
  <c r="I137" i="3"/>
  <c r="H137" i="3"/>
  <c r="J134" i="3"/>
  <c r="I134" i="3"/>
  <c r="H134" i="3"/>
  <c r="J131" i="3"/>
  <c r="I131" i="3"/>
  <c r="H131" i="3"/>
  <c r="J128" i="3"/>
  <c r="I128" i="3"/>
  <c r="H128" i="3"/>
  <c r="J125" i="3"/>
  <c r="I125" i="3"/>
  <c r="H125" i="3"/>
  <c r="J122" i="3"/>
  <c r="I122" i="3"/>
  <c r="H122" i="3"/>
  <c r="J119" i="3"/>
  <c r="I119" i="3"/>
  <c r="H119" i="3"/>
  <c r="J116" i="3"/>
  <c r="I116" i="3"/>
  <c r="H116" i="3"/>
  <c r="J113" i="3"/>
  <c r="I113" i="3"/>
  <c r="H113" i="3"/>
  <c r="J110" i="3"/>
  <c r="I110" i="3"/>
  <c r="H110" i="3"/>
  <c r="J107" i="3"/>
  <c r="I107" i="3"/>
  <c r="H107" i="3"/>
  <c r="J104" i="3"/>
  <c r="I104" i="3"/>
  <c r="H104" i="3"/>
  <c r="J101" i="3"/>
  <c r="I101" i="3"/>
  <c r="H101" i="3"/>
  <c r="J98" i="3"/>
  <c r="I98" i="3"/>
  <c r="H98" i="3"/>
  <c r="J95" i="3"/>
  <c r="I95" i="3"/>
  <c r="H95" i="3"/>
  <c r="J91" i="3"/>
  <c r="I91" i="3"/>
  <c r="H91" i="3"/>
  <c r="J88" i="3"/>
  <c r="I88" i="3"/>
  <c r="H88" i="3"/>
  <c r="J85" i="3"/>
  <c r="I85" i="3"/>
  <c r="H85" i="3"/>
  <c r="J82" i="3"/>
  <c r="I82" i="3"/>
  <c r="H82" i="3"/>
  <c r="J79" i="3"/>
  <c r="I79" i="3"/>
  <c r="H79" i="3"/>
  <c r="J75" i="3"/>
  <c r="I75" i="3"/>
  <c r="H75" i="3"/>
  <c r="C75" i="3"/>
  <c r="D75" i="3"/>
  <c r="B75" i="3"/>
  <c r="C91" i="3"/>
  <c r="D91" i="3"/>
  <c r="B91" i="3"/>
  <c r="C140" i="3"/>
  <c r="D140" i="3"/>
  <c r="B140" i="3"/>
  <c r="B144" i="3"/>
  <c r="C144" i="3"/>
  <c r="D144" i="3"/>
  <c r="C157" i="3"/>
  <c r="D157" i="3"/>
  <c r="B157" i="3"/>
  <c r="D154" i="3"/>
  <c r="C154" i="3"/>
  <c r="B154" i="3"/>
  <c r="D151" i="3"/>
  <c r="C151" i="3"/>
  <c r="B151" i="3"/>
  <c r="D148" i="3"/>
  <c r="C148" i="3"/>
  <c r="B148" i="3"/>
  <c r="D137" i="3"/>
  <c r="C137" i="3"/>
  <c r="B137" i="3"/>
  <c r="D134" i="3"/>
  <c r="C134" i="3"/>
  <c r="B134" i="3"/>
  <c r="D131" i="3"/>
  <c r="C131" i="3"/>
  <c r="B131" i="3"/>
  <c r="D128" i="3"/>
  <c r="C128" i="3"/>
  <c r="B128" i="3"/>
  <c r="D125" i="3"/>
  <c r="C125" i="3"/>
  <c r="B125" i="3"/>
  <c r="D122" i="3"/>
  <c r="C122" i="3"/>
  <c r="B122" i="3"/>
  <c r="D119" i="3"/>
  <c r="C119" i="3"/>
  <c r="B119" i="3"/>
  <c r="D116" i="3"/>
  <c r="C116" i="3"/>
  <c r="B116" i="3"/>
  <c r="D113" i="3"/>
  <c r="C113" i="3"/>
  <c r="B113" i="3"/>
  <c r="D110" i="3"/>
  <c r="C110" i="3"/>
  <c r="B110" i="3"/>
  <c r="D107" i="3"/>
  <c r="C107" i="3"/>
  <c r="B107" i="3"/>
  <c r="D104" i="3"/>
  <c r="C104" i="3"/>
  <c r="B104" i="3"/>
  <c r="D101" i="3"/>
  <c r="C101" i="3"/>
  <c r="B101" i="3"/>
  <c r="D98" i="3"/>
  <c r="C98" i="3"/>
  <c r="B98" i="3"/>
  <c r="D95" i="3"/>
  <c r="C95" i="3"/>
  <c r="B95" i="3"/>
  <c r="D88" i="3"/>
  <c r="C88" i="3"/>
  <c r="B88" i="3"/>
  <c r="D85" i="3"/>
  <c r="C85" i="3"/>
  <c r="B85" i="3"/>
  <c r="D82" i="3"/>
  <c r="C82" i="3"/>
  <c r="B82" i="3"/>
  <c r="D79" i="3"/>
  <c r="C79" i="3"/>
  <c r="B79" i="3"/>
  <c r="I58" i="3"/>
  <c r="J58" i="3"/>
  <c r="H58" i="3"/>
  <c r="I54" i="3"/>
  <c r="J54" i="3"/>
  <c r="H54" i="3"/>
  <c r="I47" i="3"/>
  <c r="J47" i="3"/>
  <c r="H47" i="3"/>
  <c r="I37" i="3"/>
  <c r="J37" i="3"/>
  <c r="H37" i="3"/>
  <c r="J68" i="3"/>
  <c r="I68" i="3"/>
  <c r="H68" i="3"/>
  <c r="J65" i="3"/>
  <c r="I65" i="3"/>
  <c r="H65" i="3"/>
  <c r="J62" i="3"/>
  <c r="I62" i="3"/>
  <c r="H62" i="3"/>
  <c r="J51" i="3"/>
  <c r="I51" i="3"/>
  <c r="H51" i="3"/>
  <c r="J44" i="3"/>
  <c r="I44" i="3"/>
  <c r="H44" i="3"/>
  <c r="J41" i="3"/>
  <c r="I41" i="3"/>
  <c r="H41" i="3"/>
  <c r="J34" i="3"/>
  <c r="I34" i="3"/>
  <c r="H34" i="3"/>
  <c r="J31" i="3"/>
  <c r="I31" i="3"/>
  <c r="H31" i="3"/>
  <c r="J28" i="3"/>
  <c r="I28" i="3"/>
  <c r="H28" i="3"/>
  <c r="J25" i="3"/>
  <c r="I25" i="3"/>
  <c r="H25" i="3"/>
  <c r="J22" i="3"/>
  <c r="I22" i="3"/>
  <c r="H22" i="3"/>
  <c r="J19" i="3"/>
  <c r="I19" i="3"/>
  <c r="H19" i="3"/>
  <c r="J16" i="3"/>
  <c r="I16" i="3"/>
  <c r="H16" i="3"/>
  <c r="J13" i="3"/>
  <c r="I13" i="3"/>
  <c r="H13" i="3"/>
  <c r="J10" i="3"/>
  <c r="I10" i="3"/>
  <c r="H10" i="3"/>
  <c r="H7" i="3"/>
  <c r="I7" i="3"/>
  <c r="J7" i="3"/>
  <c r="J3" i="3"/>
  <c r="I3" i="3"/>
  <c r="H3" i="3"/>
  <c r="S32" i="2"/>
  <c r="S33" i="2"/>
  <c r="S34" i="2"/>
  <c r="S35" i="2"/>
  <c r="S36" i="2"/>
  <c r="S37" i="2"/>
  <c r="S38" i="2"/>
  <c r="S39" i="2"/>
  <c r="S43" i="2"/>
  <c r="S44" i="2"/>
  <c r="S45" i="2"/>
  <c r="S46" i="2"/>
  <c r="S47" i="2"/>
  <c r="S49" i="2"/>
  <c r="S50" i="2"/>
  <c r="S51" i="2"/>
  <c r="S52" i="2"/>
  <c r="S53" i="2"/>
  <c r="S54" i="2"/>
  <c r="S55" i="2"/>
  <c r="R53" i="2"/>
  <c r="R54" i="2"/>
  <c r="R55" i="2"/>
  <c r="R56" i="2"/>
  <c r="R32" i="2"/>
  <c r="R33" i="2"/>
  <c r="R34" i="2"/>
  <c r="R35" i="2"/>
  <c r="R36" i="2"/>
  <c r="R37" i="2"/>
  <c r="R44" i="2"/>
  <c r="R45" i="2"/>
  <c r="R49" i="2"/>
  <c r="R50" i="2"/>
  <c r="R51" i="2"/>
  <c r="S9" i="2"/>
  <c r="S10" i="2"/>
  <c r="S11" i="2"/>
  <c r="S12" i="2"/>
  <c r="S13" i="2"/>
  <c r="S14" i="2"/>
  <c r="S15" i="2"/>
  <c r="S16" i="2"/>
  <c r="S17" i="2"/>
  <c r="S18" i="2"/>
  <c r="S19" i="2"/>
  <c r="S20" i="2"/>
  <c r="S21" i="2"/>
  <c r="S22" i="2"/>
  <c r="S23" i="2"/>
  <c r="S24" i="2"/>
  <c r="S25" i="2"/>
  <c r="S26" i="2"/>
  <c r="S27" i="2"/>
  <c r="S28" i="2"/>
  <c r="S8" i="2"/>
  <c r="R9" i="2"/>
  <c r="R10" i="2"/>
  <c r="R11" i="2"/>
  <c r="R12" i="2"/>
  <c r="R13" i="2"/>
  <c r="R14" i="2"/>
  <c r="R15" i="2"/>
  <c r="R16" i="2"/>
  <c r="R17" i="2"/>
  <c r="R18" i="2"/>
  <c r="R19" i="2"/>
  <c r="R20" i="2"/>
  <c r="R21" i="2"/>
  <c r="R22" i="2"/>
  <c r="R23" i="2"/>
  <c r="R24" i="2"/>
  <c r="R25" i="2"/>
  <c r="R26" i="2"/>
  <c r="R27" i="2"/>
  <c r="R28" i="2"/>
  <c r="R8" i="2"/>
  <c r="D41" i="3"/>
  <c r="C41" i="3"/>
  <c r="B41" i="3"/>
  <c r="B44" i="3"/>
  <c r="B3" i="3"/>
  <c r="C3" i="3"/>
  <c r="D3" i="3"/>
  <c r="B7" i="3"/>
  <c r="C7" i="3"/>
  <c r="D7" i="3"/>
  <c r="B10" i="3"/>
  <c r="C10" i="3"/>
  <c r="D10" i="3"/>
  <c r="B13" i="3"/>
  <c r="C13" i="3"/>
  <c r="D13" i="3"/>
  <c r="B16" i="3"/>
  <c r="C16" i="3"/>
  <c r="D16" i="3"/>
  <c r="B19" i="3"/>
  <c r="C19" i="3"/>
  <c r="D19" i="3"/>
  <c r="B22" i="3"/>
  <c r="C22" i="3"/>
  <c r="D22" i="3"/>
  <c r="B25" i="3"/>
  <c r="C25" i="3"/>
  <c r="D25" i="3"/>
  <c r="B28" i="3"/>
  <c r="C28" i="3"/>
  <c r="D28" i="3"/>
  <c r="B31" i="3"/>
  <c r="C31" i="3"/>
  <c r="D31" i="3"/>
  <c r="B34" i="3"/>
  <c r="C34" i="3"/>
  <c r="D34" i="3"/>
  <c r="B37" i="3"/>
  <c r="C37" i="3"/>
  <c r="D37" i="3"/>
  <c r="C44" i="3"/>
  <c r="D44" i="3"/>
  <c r="B47" i="3"/>
  <c r="C47" i="3"/>
  <c r="D47" i="3"/>
  <c r="B51" i="3"/>
  <c r="C51" i="3"/>
  <c r="D51" i="3"/>
  <c r="B54" i="3"/>
  <c r="C54" i="3"/>
  <c r="D54" i="3"/>
  <c r="B58" i="3"/>
  <c r="C58" i="3"/>
  <c r="D58" i="3"/>
  <c r="B62" i="3"/>
  <c r="C62" i="3"/>
  <c r="D62" i="3"/>
  <c r="B65" i="3"/>
  <c r="C65" i="3"/>
  <c r="D65" i="3"/>
  <c r="B68" i="3"/>
  <c r="C68" i="3"/>
  <c r="D68" i="3"/>
  <c r="C146" i="1"/>
  <c r="B7" i="1"/>
  <c r="B11" i="1"/>
  <c r="C11" i="1"/>
  <c r="B14" i="1"/>
  <c r="C14" i="1"/>
  <c r="B17" i="1"/>
  <c r="C17" i="1"/>
  <c r="B20" i="1"/>
  <c r="C20" i="1"/>
  <c r="B23" i="1"/>
  <c r="C23" i="1"/>
  <c r="B26" i="1"/>
  <c r="C26" i="1"/>
  <c r="B29" i="1"/>
  <c r="C29" i="1"/>
  <c r="B32" i="1"/>
  <c r="C32" i="1"/>
  <c r="B35" i="1"/>
  <c r="C35" i="1"/>
  <c r="B38" i="1"/>
  <c r="C38" i="1"/>
  <c r="B41" i="1"/>
  <c r="C41" i="1"/>
  <c r="B45" i="1"/>
  <c r="C45" i="1"/>
  <c r="B48" i="1"/>
  <c r="C48" i="1"/>
  <c r="B51" i="1"/>
  <c r="C51" i="1"/>
  <c r="B55" i="1"/>
  <c r="C55" i="1"/>
  <c r="B58" i="1"/>
  <c r="C58" i="1"/>
  <c r="B62" i="1"/>
  <c r="C62" i="1"/>
  <c r="B66" i="1"/>
  <c r="C66" i="1"/>
  <c r="B69" i="1"/>
  <c r="C69" i="1"/>
  <c r="B72" i="1"/>
  <c r="C72" i="1"/>
  <c r="I101" i="1"/>
  <c r="I100" i="1"/>
  <c r="H36" i="2" s="1"/>
  <c r="K18" i="1"/>
  <c r="D49" i="1" s="1" a="1"/>
  <c r="K17" i="1"/>
  <c r="H10" i="2" s="1"/>
  <c r="B153" i="1"/>
  <c r="C153" i="1"/>
  <c r="C84" i="1"/>
  <c r="S31" i="2" s="1"/>
  <c r="B84" i="1"/>
  <c r="R31" i="2" s="1"/>
  <c r="C100" i="1"/>
  <c r="B100" i="1"/>
  <c r="C149" i="1"/>
  <c r="B149" i="1"/>
  <c r="R52" i="2" s="1"/>
  <c r="C166" i="1"/>
  <c r="S57" i="2" s="1"/>
  <c r="B166" i="1"/>
  <c r="R57" i="2" s="1"/>
  <c r="C163" i="1"/>
  <c r="S56" i="2" s="1"/>
  <c r="B163" i="1"/>
  <c r="C160" i="1"/>
  <c r="B160" i="1"/>
  <c r="C157" i="1"/>
  <c r="B157" i="1"/>
  <c r="B146" i="1"/>
  <c r="C143" i="1"/>
  <c r="B143" i="1"/>
  <c r="C140" i="1"/>
  <c r="B140" i="1"/>
  <c r="C137" i="1"/>
  <c r="S48" i="2" s="1"/>
  <c r="B137" i="1"/>
  <c r="R48" i="2" s="1"/>
  <c r="C134" i="1"/>
  <c r="B134" i="1"/>
  <c r="R47" i="2" s="1"/>
  <c r="C131" i="1"/>
  <c r="B131" i="1"/>
  <c r="R46" i="2" s="1"/>
  <c r="C128" i="1"/>
  <c r="B128" i="1"/>
  <c r="C125" i="1"/>
  <c r="B125" i="1"/>
  <c r="C122" i="1"/>
  <c r="B122" i="1"/>
  <c r="R43" i="2" s="1"/>
  <c r="C119" i="1"/>
  <c r="S42" i="2" s="1"/>
  <c r="B119" i="1"/>
  <c r="R42" i="2" s="1"/>
  <c r="C116" i="1"/>
  <c r="S41" i="2" s="1"/>
  <c r="B116" i="1"/>
  <c r="R41" i="2" s="1"/>
  <c r="C113" i="1"/>
  <c r="S40" i="2" s="1"/>
  <c r="B113" i="1"/>
  <c r="R40" i="2" s="1"/>
  <c r="C110" i="1"/>
  <c r="B110" i="1"/>
  <c r="R39" i="2" s="1"/>
  <c r="C107" i="1"/>
  <c r="B107" i="1"/>
  <c r="R38" i="2" s="1"/>
  <c r="C104" i="1"/>
  <c r="B104" i="1"/>
  <c r="C97" i="1"/>
  <c r="B97" i="1"/>
  <c r="C94" i="1"/>
  <c r="B94" i="1"/>
  <c r="C91" i="1"/>
  <c r="B91" i="1"/>
  <c r="C88" i="1"/>
  <c r="B88" i="1"/>
  <c r="K36" i="2" l="1"/>
  <c r="N36" i="2" s="1"/>
  <c r="H13" i="2"/>
  <c r="K13" i="2" s="1"/>
  <c r="N13" i="2" s="1"/>
  <c r="H14" i="2"/>
  <c r="K14" i="2" s="1"/>
  <c r="N14" i="2" s="1"/>
  <c r="H12" i="2"/>
  <c r="K12" i="2" s="1"/>
  <c r="N12" i="2" s="1"/>
  <c r="D23" i="1" a="1"/>
  <c r="D68" i="1" a="1"/>
  <c r="H38" i="2"/>
  <c r="K38" i="2" s="1"/>
  <c r="N38" i="2" s="1"/>
  <c r="H37" i="2"/>
  <c r="K37" i="2" s="1"/>
  <c r="N37" i="2" s="1"/>
  <c r="D61" i="1" a="1"/>
  <c r="H34" i="2"/>
  <c r="K34" i="2" s="1"/>
  <c r="N34" i="2" s="1"/>
  <c r="D24" i="1" a="1"/>
  <c r="H35" i="2"/>
  <c r="K35" i="2" s="1"/>
  <c r="N35" i="2" s="1"/>
  <c r="H33" i="2"/>
  <c r="K33" i="2" s="1"/>
  <c r="N33" i="2" s="1"/>
  <c r="K10" i="2"/>
  <c r="N10" i="2" s="1"/>
  <c r="D41" i="1" a="1"/>
  <c r="H9" i="2"/>
  <c r="K9" i="2" s="1"/>
  <c r="D87" i="1" a="1"/>
  <c r="D92" i="1" a="1"/>
  <c r="D158" i="1" a="1"/>
  <c r="D31" i="1" a="1"/>
  <c r="D34" i="1" a="1"/>
  <c r="D52" i="1" a="1"/>
  <c r="D71" i="1" a="1"/>
  <c r="D17" i="1" a="1"/>
  <c r="D35" i="1" a="1"/>
  <c r="D159" i="1" a="1"/>
  <c r="D18" i="1" a="1"/>
  <c r="D60" i="1" a="1"/>
  <c r="D42" i="1" a="1"/>
  <c r="D113" i="1" a="1"/>
  <c r="D137" i="1" a="1"/>
  <c r="D59" i="1" a="1"/>
  <c r="D161" i="1" a="1"/>
  <c r="D168" i="1" a="1"/>
  <c r="D25" i="1" a="1"/>
  <c r="D16" i="1" a="1"/>
  <c r="D162" i="1" a="1"/>
  <c r="D88" i="1" a="1"/>
  <c r="D140" i="1" a="1"/>
  <c r="D93" i="1" a="1"/>
  <c r="D67" i="1" a="1"/>
  <c r="D12" i="1" a="1"/>
  <c r="D11" i="1" a="1"/>
  <c r="D58" i="1" a="1"/>
  <c r="D95" i="1" a="1"/>
  <c r="D66" i="1" a="1"/>
  <c r="D133" i="1" a="1"/>
  <c r="H32" i="2"/>
  <c r="K32" i="2" s="1"/>
  <c r="N32" i="2" s="1"/>
  <c r="D19" i="1" a="1"/>
  <c r="D135" i="1" a="1"/>
  <c r="H42" i="2"/>
  <c r="K42" i="2" s="1"/>
  <c r="N42" i="2" s="1"/>
  <c r="D65" i="1" a="1"/>
  <c r="D46" i="1" a="1"/>
  <c r="D36" i="1" a="1"/>
  <c r="D40" i="1" a="1"/>
  <c r="D96" i="1" a="1"/>
  <c r="D98" i="1" a="1"/>
  <c r="D74" i="1" a="1"/>
  <c r="D29" i="1" a="1"/>
  <c r="D47" i="1" a="1"/>
  <c r="D97" i="1" a="1"/>
  <c r="D136" i="1" a="1"/>
  <c r="D160" i="1" a="1"/>
  <c r="H41" i="2"/>
  <c r="K41" i="2" s="1"/>
  <c r="D72" i="1" a="1"/>
  <c r="D54" i="1" a="1"/>
  <c r="D28" i="1" a="1"/>
  <c r="D117" i="1" a="1"/>
  <c r="D30" i="1" a="1"/>
  <c r="D55" i="1" a="1"/>
  <c r="D37" i="1" a="1"/>
  <c r="D125" i="1" a="1"/>
  <c r="D73" i="1" a="1"/>
  <c r="D104" i="1" a="1"/>
  <c r="D138" i="1" a="1"/>
  <c r="H40" i="2"/>
  <c r="K40" i="2" s="1"/>
  <c r="N40" i="2" s="1"/>
  <c r="D62" i="1" a="1"/>
  <c r="D45" i="1" a="1"/>
  <c r="D10" i="1" a="1"/>
  <c r="D51" i="1" a="1"/>
  <c r="D48" i="1" a="1"/>
  <c r="D13" i="1" a="1"/>
  <c r="D22" i="1" a="1"/>
  <c r="D108" i="1" a="1"/>
  <c r="D157" i="1" a="1"/>
  <c r="D128" i="1" a="1"/>
  <c r="D141" i="1" a="1"/>
  <c r="H39" i="2"/>
  <c r="K39" i="2" s="1"/>
  <c r="N39" i="2" s="1"/>
  <c r="D53" i="1" a="1"/>
  <c r="D43" i="1" a="1"/>
  <c r="D7" i="1" a="1"/>
  <c r="D99" i="1" a="1"/>
  <c r="D169" i="1" a="1"/>
  <c r="D70" i="1" a="1"/>
  <c r="D64" i="1" a="1"/>
  <c r="D39" i="1" a="1"/>
  <c r="D33" i="1" a="1"/>
  <c r="D27" i="1" a="1"/>
  <c r="D21" i="1" a="1"/>
  <c r="D15" i="1" a="1"/>
  <c r="D9" i="1" a="1"/>
  <c r="D63" i="1" a="1"/>
  <c r="H8" i="2"/>
  <c r="K8" i="2" s="1"/>
  <c r="D112" i="1" a="1"/>
  <c r="D56" i="1" a="1"/>
  <c r="D50" i="1" a="1"/>
  <c r="D44" i="1" a="1"/>
  <c r="D109" i="1" a="1"/>
  <c r="D69" i="1" a="1"/>
  <c r="D57" i="1" a="1"/>
  <c r="D38" i="1" a="1"/>
  <c r="D32" i="1" a="1"/>
  <c r="D26" i="1" a="1"/>
  <c r="D20" i="1" a="1"/>
  <c r="D14" i="1" a="1"/>
  <c r="D8" i="1" a="1"/>
  <c r="D111" i="1" a="1"/>
  <c r="H15" i="2"/>
  <c r="K15" i="2" s="1"/>
  <c r="N15" i="2" s="1"/>
  <c r="D94" i="1" a="1"/>
  <c r="D122" i="1" a="1"/>
  <c r="D84" i="1" a="1"/>
  <c r="D120" i="1" a="1"/>
  <c r="D167" i="1" a="1"/>
  <c r="D121" i="1" a="1"/>
  <c r="D118" i="1" a="1"/>
  <c r="D85" i="1" a="1"/>
  <c r="D86" i="1" a="1"/>
  <c r="D123" i="1" a="1"/>
  <c r="D107" i="1" a="1"/>
  <c r="H18" i="2"/>
  <c r="K18" i="2" s="1"/>
  <c r="D101" i="1" a="1"/>
  <c r="D164" i="1" a="1"/>
  <c r="H17" i="2"/>
  <c r="K17" i="2" s="1"/>
  <c r="N17" i="2" s="1"/>
  <c r="D105" i="1" a="1"/>
  <c r="D130" i="1" a="1"/>
  <c r="D165" i="1" a="1"/>
  <c r="D127" i="1" a="1"/>
  <c r="D163" i="1" a="1"/>
  <c r="D131" i="1" a="1"/>
  <c r="D129" i="1" a="1"/>
  <c r="H16" i="2"/>
  <c r="K16" i="2" s="1"/>
  <c r="N16" i="2" s="1"/>
  <c r="D106" i="1" a="1"/>
  <c r="D132" i="1" a="1"/>
  <c r="H11" i="2"/>
  <c r="K11" i="2" s="1"/>
  <c r="D89" i="1" a="1"/>
  <c r="D114" i="1" a="1"/>
  <c r="D139" i="1" a="1"/>
  <c r="D156" i="1" a="1"/>
  <c r="D90" i="1" a="1"/>
  <c r="D115" i="1" a="1"/>
  <c r="D142" i="1" a="1"/>
  <c r="D144" i="1" a="1"/>
  <c r="D102" i="1" a="1"/>
  <c r="D124" i="1" a="1"/>
  <c r="D147" i="1" a="1"/>
  <c r="D145" i="1" a="1"/>
  <c r="D91" i="1" a="1"/>
  <c r="D103" i="1" a="1"/>
  <c r="D126" i="1" a="1"/>
  <c r="D150" i="1" a="1"/>
  <c r="D116" i="1" a="1"/>
  <c r="D148" i="1" a="1"/>
  <c r="D151" i="1" a="1"/>
  <c r="D152" i="1" a="1"/>
  <c r="D154" i="1" a="1"/>
  <c r="D155" i="1" a="1"/>
  <c r="D110" i="1" a="1"/>
  <c r="D134" i="1" a="1"/>
  <c r="D119" i="1" a="1"/>
  <c r="D143" i="1" a="1"/>
  <c r="D153" i="1" a="1"/>
  <c r="D149" i="1" a="1"/>
  <c r="D100" i="1" a="1"/>
  <c r="D146" i="1" a="1"/>
  <c r="D166" i="1" a="1"/>
  <c r="N9" i="2" l="1"/>
  <c r="N41" i="2"/>
  <c r="N11" i="2"/>
  <c r="N8" i="2"/>
  <c r="N18" i="2"/>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<sst xmlns="http://schemas.openxmlformats.org/spreadsheetml/2006/main" count="625" uniqueCount="158">
  <si>
    <t>LÄMPENEMINEN</t>
  </si>
  <si>
    <t>ENNAKOINTI JA RESILIENSSI</t>
  </si>
  <si>
    <t>VASTAUS</t>
  </si>
  <si>
    <t>LISÄTIETOJA</t>
  </si>
  <si>
    <t>Oletteko yrityksessänne miettineet / ennakoineet minkälaiset muutokset, uudet mahdollisuudet tai häiriöt voivat kohdistua yrityksenne toimintaan ilmastonlämpenemisen takia?</t>
  </si>
  <si>
    <t>Oletteko varautuneet näihin jollain tavoin?</t>
  </si>
  <si>
    <t>Tietolähteitä ilmastonlämpenemisestä?</t>
  </si>
  <si>
    <t>RISKIT</t>
  </si>
  <si>
    <t>TODENNÄKÖISYYS (1-10)</t>
  </si>
  <si>
    <t>VAIKUTUS (1-10)</t>
  </si>
  <si>
    <t>RISKILUOKKA</t>
  </si>
  <si>
    <t>Vesijärjestelmä, vesihuolto ja jätevesijärjestelmä</t>
  </si>
  <si>
    <t>Jätevesi</t>
  </si>
  <si>
    <t>Veden saanti</t>
  </si>
  <si>
    <t>Veden laatu</t>
  </si>
  <si>
    <t>Sähkö- ja energiajärjestelmä</t>
  </si>
  <si>
    <t>Lyhyt sähkökatkos</t>
  </si>
  <si>
    <t>Pitkä sähkökatkos</t>
  </si>
  <si>
    <t>Triagen luokat</t>
  </si>
  <si>
    <t>Jätehuolto</t>
  </si>
  <si>
    <t>Logistiset ongelmat</t>
  </si>
  <si>
    <t>Hygienia ja turvallisuus</t>
  </si>
  <si>
    <t>Toiminta ilman internetyhteyttä</t>
  </si>
  <si>
    <t>Tuotannonohjausjärjestelmän katkos</t>
  </si>
  <si>
    <t>Kommunikaatio</t>
  </si>
  <si>
    <t>Muu tietoliikennehäiriö</t>
  </si>
  <si>
    <t>Automaatiojärjestelmät</t>
  </si>
  <si>
    <t>Kyberturvallisuus</t>
  </si>
  <si>
    <t>Tuotantopanosten kustannukset</t>
  </si>
  <si>
    <t>Energia ja polttoaine</t>
  </si>
  <si>
    <t>Tuotannon raaka-aineet</t>
  </si>
  <si>
    <t>Esikäsittelyn ja valmistuksen riskienhallinta</t>
  </si>
  <si>
    <t>Olosuhteiden vaihtelu (lämpötila ja kosteus)</t>
  </si>
  <si>
    <t>Laitteisto</t>
  </si>
  <si>
    <t>Elintarviketuotteiden säilytys ja varastointi</t>
  </si>
  <si>
    <t>lämpötila ja kosteus</t>
  </si>
  <si>
    <t>Sähkökatkot</t>
  </si>
  <si>
    <t>Henkilöstön osaaminen varautumisessa</t>
  </si>
  <si>
    <t>Puutteellinen koulutus</t>
  </si>
  <si>
    <t>Rippuvuus yksittäisistä avainhenkilöistä</t>
  </si>
  <si>
    <t>Henkinen kuormittuminen (ristiriidat)</t>
  </si>
  <si>
    <t>Vastuun jakautuminen</t>
  </si>
  <si>
    <t>Sisäiset konfliktit</t>
  </si>
  <si>
    <t>Vieraslajit</t>
  </si>
  <si>
    <t>Sadon menetykset</t>
  </si>
  <si>
    <t>Vanhojen lajien syrjäyttäminen</t>
  </si>
  <si>
    <t>Sään ääri-ilmiöiden vaikutus viljelyihin</t>
  </si>
  <si>
    <t>Rankkasateet</t>
  </si>
  <si>
    <t>Tulvat</t>
  </si>
  <si>
    <t>Myrskyt</t>
  </si>
  <si>
    <t>Pidentynyt kasvukausi</t>
  </si>
  <si>
    <t>Uudet lajikkeet</t>
  </si>
  <si>
    <t>Suurempi sato</t>
  </si>
  <si>
    <t>Kuivuuden lisääntyminen</t>
  </si>
  <si>
    <t>Veden tarve</t>
  </si>
  <si>
    <t>Vaikutus viljelmiin</t>
  </si>
  <si>
    <t>Lämpöstressi eläimille</t>
  </si>
  <si>
    <t>Tuottavuuden heikkeneminen</t>
  </si>
  <si>
    <t>Jäähdytys ja ilmanvaihto kustannukset</t>
  </si>
  <si>
    <t>Kulleisuuden kasvu</t>
  </si>
  <si>
    <t>Rehutuotannon epävarmuus</t>
  </si>
  <si>
    <t>Tuontirehun kustannukset</t>
  </si>
  <si>
    <t>Rehun lajikkeen vaihto</t>
  </si>
  <si>
    <t>Uusien tuotteiden kehitys</t>
  </si>
  <si>
    <t>Kysynnän väheneminen tietyissä tuotteissa</t>
  </si>
  <si>
    <t>Brändi</t>
  </si>
  <si>
    <t>Ympäristövaikutukset ja lainsäädännön vaatimukset</t>
  </si>
  <si>
    <t>Tiukentuvat päästö ja jätehuolto vaatimukset</t>
  </si>
  <si>
    <t>Investoinnin tarve</t>
  </si>
  <si>
    <t>Seuraamusriskit</t>
  </si>
  <si>
    <t>Hiilijalanjäljen seuranta- ja raportointi vaatimukset</t>
  </si>
  <si>
    <t>Tarve vähentää energiankulutusta</t>
  </si>
  <si>
    <t>Uusiutuvien luonnonvarojen käytön edistäminen</t>
  </si>
  <si>
    <t>Kierrätys</t>
  </si>
  <si>
    <t>Työvoiman saatavuus</t>
  </si>
  <si>
    <t>Henkilöstön sitouttaminen</t>
  </si>
  <si>
    <t>Työntekijämarkkinan kilpailu</t>
  </si>
  <si>
    <t>KYLMENEMINEN</t>
  </si>
  <si>
    <t>Oletteko yrityksessänne miettineet / ennakoineet minkälaiset muutokset, uudet mahdollisuudet tai häiriöt voivat kohdistua yrityksenne toimintaan ilmastonmuutoksen takia?</t>
  </si>
  <si>
    <t>Tietolähteitä ilmastonmuutoksessa?</t>
  </si>
  <si>
    <t>Kuljetus- ja logistiikkaketjut</t>
  </si>
  <si>
    <t>Kylmäketju</t>
  </si>
  <si>
    <t>Polttoaineen hinta ja saatavuus</t>
  </si>
  <si>
    <t>Tie- ja raideliikenteen häiriöt</t>
  </si>
  <si>
    <t>Satamien ja vesiliikenteen vaikeutuminen</t>
  </si>
  <si>
    <t>Vesistöjen pinnan vaihtelut</t>
  </si>
  <si>
    <t>Satama infrastruktuuri</t>
  </si>
  <si>
    <t>Lyhenevä kasvukausi</t>
  </si>
  <si>
    <t>Sadon määrä ja laatu</t>
  </si>
  <si>
    <t>Kotimainen tuotanto vähenee ---&gt; tuonnin kasvu</t>
  </si>
  <si>
    <t>Viljelykelpoisten kasvien valikoima supistuu</t>
  </si>
  <si>
    <t>Perinteiset lajikkeet eivät menesty</t>
  </si>
  <si>
    <t>Tarve uusille lajikkeille ja jalostukselle</t>
  </si>
  <si>
    <t>Hallojen lisääntyminen</t>
  </si>
  <si>
    <t>Vaikutus raaka-aineiden hintaan</t>
  </si>
  <si>
    <t>Hallavauriot viljelmiin</t>
  </si>
  <si>
    <t>Pidemmät talvet</t>
  </si>
  <si>
    <t>Varastoinnin ja lämmityksen tarve kasvaa</t>
  </si>
  <si>
    <t>Satokauden rytmi ja toimitusvarmuus</t>
  </si>
  <si>
    <t>Kasvitautien väheneminen</t>
  </si>
  <si>
    <t>Kasvitautien vaihtuminen</t>
  </si>
  <si>
    <t>Resurssien vapautuminen</t>
  </si>
  <si>
    <t>Rehun saatavuus heikkenee</t>
  </si>
  <si>
    <t>Lämmityskustannukset kasvavat</t>
  </si>
  <si>
    <t>Hinnan vaihtelun ennakointi</t>
  </si>
  <si>
    <t>Energiantarve</t>
  </si>
  <si>
    <t>Jäätymisriskit</t>
  </si>
  <si>
    <t>Vesijärjestelmä</t>
  </si>
  <si>
    <t>Muu tekniikka</t>
  </si>
  <si>
    <t>Talvimyrskyt ja lumisateet</t>
  </si>
  <si>
    <t>Katot ja rakenteet</t>
  </si>
  <si>
    <t>Liikkumisen estyminen</t>
  </si>
  <si>
    <t>Kuluttajakäyttäytymisen muutokset</t>
  </si>
  <si>
    <t>Ilmastonsuojelu</t>
  </si>
  <si>
    <t>Hiilijalanjäljen seurana- ja raportointi vaatimukset</t>
  </si>
  <si>
    <t>Tuontiraaka-aineiden saatavuus</t>
  </si>
  <si>
    <t>Kansainvälisten kuljetusten häiriöt</t>
  </si>
  <si>
    <t>Hintojen ja toimitusaikojen vaihtelu</t>
  </si>
  <si>
    <t>Riippuvuussuhteet</t>
  </si>
  <si>
    <t>X</t>
  </si>
  <si>
    <t>Y</t>
  </si>
  <si>
    <t>R1</t>
  </si>
  <si>
    <t>R2</t>
  </si>
  <si>
    <t>R3</t>
  </si>
  <si>
    <t>R4</t>
  </si>
  <si>
    <t>R5</t>
  </si>
  <si>
    <t>R6</t>
  </si>
  <si>
    <t>R7</t>
  </si>
  <si>
    <t>R8</t>
  </si>
  <si>
    <t>R9</t>
  </si>
  <si>
    <t>R10</t>
  </si>
  <si>
    <t>R11</t>
  </si>
  <si>
    <t>R12</t>
  </si>
  <si>
    <t>R13</t>
  </si>
  <si>
    <t>R14</t>
  </si>
  <si>
    <t>R15</t>
  </si>
  <si>
    <t>R16</t>
  </si>
  <si>
    <t>R17</t>
  </si>
  <si>
    <t>R18</t>
  </si>
  <si>
    <t>R19</t>
  </si>
  <si>
    <t>R20</t>
  </si>
  <si>
    <t>R21</t>
  </si>
  <si>
    <t>Index</t>
  </si>
  <si>
    <t>Alaraja (0-200)</t>
  </si>
  <si>
    <t>Alaraja (1-20)</t>
  </si>
  <si>
    <t>Optimistinen</t>
  </si>
  <si>
    <t>Keskiarvo</t>
  </si>
  <si>
    <t>Pessimistinen</t>
  </si>
  <si>
    <t>INDEX</t>
  </si>
  <si>
    <t>R27</t>
  </si>
  <si>
    <t>R22</t>
  </si>
  <si>
    <t>R23</t>
  </si>
  <si>
    <t>R24</t>
  </si>
  <si>
    <t>R25</t>
  </si>
  <si>
    <t>R26</t>
  </si>
  <si>
    <t>TODENNÄKÖISYYKSIEN MUUTOS</t>
  </si>
  <si>
    <t>VAIKUTUSTEN MUUTOS</t>
  </si>
  <si>
    <t>INPUT SOLUT -väri, älä muuta muita soluja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</si>
</sst>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theme="1"/>
      <name val="Aptos Narrow"/>
      <family val="2"/>
      <scheme val="minor"/>
    </font>
    <font>
      <sz val="8"/>
      <name val="Aptos Narrow"/>
      <family val="2"/>
      <scheme val="minor"/>
    </font>
    <font>
      <b/>
      <sz val="16"/>
      <color theme="1"/>
      <name val="Aptos Narrow"/>
      <family val="2"/>
      <scheme val="minor"/>
    </font>
    <font>
      <sz val="16"/>
      <color theme="1"/>
      <name val="Aptos Narrow"/>
      <family val="2"/>
      <scheme val="minor"/>
    </font>
    <font>
      <sz val="14"/>
      <color theme="1"/>
      <name val="Aptos Narrow"/>
      <family val="2"/>
      <scheme val="minor"/>
    </font>
    <font>
      <sz val="12"/>
      <color theme="1"/>
      <name val="Aptos Narrow"/>
      <family val="2"/>
      <scheme val="minor"/>
    </font>
    <font>
      <b/>
      <sz val="11"/>
      <color theme="0"/>
      <name val="Aptos Narrow"/>
      <family val="2"/>
      <scheme val="minor"/>
    </font>
  </fonts>
  <fills count="11">
    <fill>
      <patternFill patternType="none"/>
    </fill>
    <fill>
      <patternFill patternType="gray125"/>
    </fill>
    <fill>
      <patternFill patternType="solid">
        <fgColor theme="0"/>
        <bgColor indexed="64"/>
      </patternFill>
    </fill>
    <fill>
      <patternFill patternType="solid">
        <fgColor theme="0"/>
        <bgColor theme="6" tint="0.79998168889431442"/>
      </patternFill>
    </fill>
    <fill>
      <patternFill patternType="solid">
        <fgColor theme="6"/>
        <bgColor theme="6" tint="0.79998168889431442"/>
      </patternFill>
    </fill>
    <fill>
      <patternFill patternType="solid">
        <fgColor theme="0"/>
        <bgColor theme="6"/>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bgColor theme="6"/>
      </patternFill>
    </fill>
    <fill>
      <patternFill patternType="solid">
        <fgColor theme="4"/>
        <bgColor theme="4"/>
      </patternFill>
    </fill>
    <fill>
      <patternFill patternType="solid">
        <fgColor theme="2" tint="-9.9978637043366805E-2"/>
        <bgColor indexed="64"/>
      </patternFill>
    </fill>
  </fills>
  <borders count="7">
    <border>
      <left/>
      <right/>
      <top/>
      <bottom/>
      <diagonal/>
    </border>
    <border>
      <left style="thin">
        <color theme="6" tint="0.39997558519241921"/>
      </left>
      <right style="thin">
        <color theme="6" tint="0.39997558519241921"/>
      </right>
      <top style="thin">
        <color theme="6" tint="0.39997558519241921"/>
      </top>
      <bottom/>
      <diagonal/>
    </border>
    <border>
      <left/>
      <right/>
      <top style="thin">
        <color theme="6" tint="0.39997558519241921"/>
      </top>
      <bottom/>
      <diagonal/>
    </border>
    <border>
      <left style="thin">
        <color indexed="64"/>
      </left>
      <right style="thin">
        <color indexed="64"/>
      </right>
      <top style="thin">
        <color indexed="64"/>
      </top>
      <bottom style="thin">
        <color indexed="64"/>
      </bottom>
      <diagonal/>
    </border>
    <border>
      <left/>
      <right/>
      <top style="thin">
        <color theme="6" tint="0.39997558519241921"/>
      </top>
      <bottom style="thin">
        <color theme="6" tint="0.39997558519241921"/>
      </bottom>
      <diagonal/>
    </border>
    <border>
      <left/>
      <right/>
      <top/>
      <bottom style="thin">
        <color theme="6" tint="0.39997558519241921"/>
      </bottom>
      <diagonal/>
    </border>
    <border>
      <left style="thin">
        <color theme="4" tint="0.39997558519241921"/>
      </left>
      <right/>
      <top style="thin">
        <color theme="4" tint="0.39997558519241921"/>
      </top>
      <bottom style="thin">
        <color theme="4" tint="0.39997558519241921"/>
      </bottom>
      <diagonal/>
    </border>
  </borders>
  <cellStyleXfs count="1">
    <xf numFmtId="0" fontId="0" fillId="0" borderId="0"/>
  </cellStyleXfs>
  <cellXfs count="43">
    <xf numFmtId="0" fontId="0" fillId="0" borderId="0" xfId="0"/>
    <xf numFmtId="0" fontId="0" fillId="0" borderId="0" xfId="0" applyAlignment="1">
      <alignment wrapText="1"/>
    </xf>
    <xf numFmtId="0" fontId="1" fillId="0" borderId="0" xfId="0" applyFont="1" applyAlignment="1">
      <alignment wrapText="1"/>
    </xf>
    <xf numFmtId="0" fontId="0" fillId="3" borderId="2" xfId="0" applyFill="1" applyBorder="1" applyAlignment="1">
      <alignment wrapText="1"/>
    </xf>
    <xf numFmtId="0" fontId="1" fillId="4" borderId="0" xfId="0" applyFont="1" applyFill="1" applyAlignment="1">
      <alignment wrapText="1"/>
    </xf>
    <xf numFmtId="0" fontId="3" fillId="5" borderId="1" xfId="0" applyFont="1" applyFill="1" applyBorder="1" applyAlignment="1">
      <alignment wrapText="1"/>
    </xf>
    <xf numFmtId="0" fontId="0" fillId="2" borderId="0" xfId="0" applyFill="1" applyAlignment="1">
      <alignment wrapText="1"/>
    </xf>
    <xf numFmtId="0" fontId="3" fillId="0" borderId="0" xfId="0" applyFont="1" applyAlignment="1">
      <alignment wrapText="1"/>
    </xf>
    <xf numFmtId="0" fontId="0" fillId="2" borderId="2" xfId="0" applyFill="1" applyBorder="1" applyAlignment="1">
      <alignment wrapText="1"/>
    </xf>
    <xf numFmtId="0" fontId="0" fillId="2" borderId="0" xfId="0" applyFill="1" applyAlignment="1">
      <alignment horizontal="left" wrapText="1" indent="3"/>
    </xf>
    <xf numFmtId="0" fontId="0" fillId="0" borderId="3" xfId="0" applyBorder="1" applyAlignment="1">
      <alignment wrapText="1"/>
    </xf>
    <xf numFmtId="0" fontId="4" fillId="0" borderId="0" xfId="0" applyFont="1" applyAlignment="1">
      <alignment wrapText="1"/>
    </xf>
    <xf numFmtId="164" fontId="5" fillId="0" borderId="0" xfId="0" applyNumberFormat="1" applyFont="1" applyAlignment="1">
      <alignment wrapText="1"/>
    </xf>
    <xf numFmtId="0" fontId="5" fillId="7" borderId="0" xfId="0" applyFont="1" applyFill="1" applyAlignment="1">
      <alignment horizontal="left" wrapText="1" indent="1"/>
    </xf>
    <xf numFmtId="0" fontId="5" fillId="7" borderId="0" xfId="0" applyFont="1" applyFill="1" applyAlignment="1">
      <alignment wrapText="1"/>
    </xf>
    <xf numFmtId="0" fontId="5" fillId="0" borderId="0" xfId="0" applyFont="1" applyAlignment="1">
      <alignment wrapText="1"/>
    </xf>
    <xf numFmtId="0" fontId="5" fillId="6" borderId="0" xfId="0" applyFont="1" applyFill="1" applyAlignment="1">
      <alignment horizontal="left" wrapText="1" indent="1"/>
    </xf>
    <xf numFmtId="164" fontId="5" fillId="6" borderId="0" xfId="0" applyNumberFormat="1" applyFont="1" applyFill="1" applyAlignment="1">
      <alignment wrapText="1"/>
    </xf>
    <xf numFmtId="0" fontId="5" fillId="6" borderId="0" xfId="0" applyFont="1" applyFill="1" applyAlignment="1">
      <alignment horizontal="left" indent="1"/>
    </xf>
    <xf numFmtId="49" fontId="6" fillId="6" borderId="0" xfId="0" applyNumberFormat="1" applyFont="1" applyFill="1" applyAlignment="1">
      <alignment wrapText="1"/>
    </xf>
    <xf numFmtId="0" fontId="0" fillId="0" borderId="3" xfId="0" applyBorder="1"/>
    <xf numFmtId="0" fontId="5" fillId="6" borderId="4" xfId="0" applyFont="1" applyFill="1" applyBorder="1" applyAlignment="1">
      <alignment horizontal="left" wrapText="1" indent="1"/>
    </xf>
    <xf numFmtId="0" fontId="0" fillId="2" borderId="4" xfId="0" applyFill="1" applyBorder="1" applyAlignment="1">
      <alignment horizontal="left" wrapText="1" indent="3"/>
    </xf>
    <xf numFmtId="0" fontId="5" fillId="6" borderId="4" xfId="0" applyFont="1" applyFill="1" applyBorder="1" applyAlignment="1">
      <alignment horizontal="left" indent="1"/>
    </xf>
    <xf numFmtId="0" fontId="7" fillId="8" borderId="5" xfId="0" applyFont="1" applyFill="1" applyBorder="1" applyAlignment="1">
      <alignment wrapText="1"/>
    </xf>
    <xf numFmtId="0" fontId="0" fillId="2" borderId="2" xfId="0" applyFill="1" applyBorder="1" applyAlignment="1">
      <alignment horizontal="left" wrapText="1" indent="3"/>
    </xf>
    <xf numFmtId="10" fontId="0" fillId="6" borderId="5" xfId="0" applyNumberFormat="1" applyFill="1" applyBorder="1" applyAlignment="1">
      <alignment horizontal="left" wrapText="1" indent="3"/>
    </xf>
    <xf numFmtId="10" fontId="0" fillId="2" borderId="4" xfId="0" applyNumberFormat="1" applyFill="1" applyBorder="1" applyAlignment="1">
      <alignment horizontal="left" wrapText="1" indent="3"/>
    </xf>
    <xf numFmtId="10" fontId="0" fillId="6" borderId="4" xfId="0" applyNumberFormat="1" applyFill="1" applyBorder="1" applyAlignment="1">
      <alignment horizontal="left" wrapText="1" indent="3"/>
    </xf>
    <xf numFmtId="10" fontId="0" fillId="2" borderId="2" xfId="0" applyNumberFormat="1" applyFill="1" applyBorder="1" applyAlignment="1">
      <alignment horizontal="left" wrapText="1" indent="3"/>
    </xf>
    <xf numFmtId="0" fontId="1" fillId="0" borderId="0" xfId="0" applyFont="1"/>
    <xf numFmtId="9" fontId="0" fillId="2" borderId="4" xfId="0" applyNumberFormat="1" applyFill="1" applyBorder="1" applyAlignment="1">
      <alignment horizontal="left" wrapText="1" indent="3"/>
    </xf>
    <xf numFmtId="0" fontId="7" fillId="9" borderId="6" xfId="0" applyFont="1" applyFill="1" applyBorder="1" applyAlignment="1">
      <alignment wrapText="1"/>
    </xf>
    <xf numFmtId="0" fontId="5" fillId="7" borderId="6" xfId="0" applyFont="1" applyFill="1" applyBorder="1" applyAlignment="1">
      <alignment horizontal="left" wrapText="1" indent="1"/>
    </xf>
    <xf numFmtId="0" fontId="0" fillId="2" borderId="6" xfId="0" applyFill="1" applyBorder="1" applyAlignment="1">
      <alignment horizontal="left" wrapText="1" indent="3"/>
    </xf>
    <xf numFmtId="10" fontId="0" fillId="2" borderId="6" xfId="0" applyNumberFormat="1" applyFill="1" applyBorder="1" applyAlignment="1">
      <alignment horizontal="left" wrapText="1" indent="3"/>
    </xf>
    <xf numFmtId="10" fontId="0" fillId="7" borderId="6" xfId="0" applyNumberFormat="1" applyFill="1" applyBorder="1" applyAlignment="1">
      <alignment horizontal="center" wrapText="1"/>
    </xf>
    <xf numFmtId="10" fontId="0" fillId="0" borderId="0" xfId="0" applyNumberFormat="1"/>
    <xf numFmtId="2" fontId="0" fillId="0" borderId="0" xfId="0" applyNumberFormat="1"/>
    <xf numFmtId="0" fontId="0" fillId="10" borderId="0" xfId="0" applyFill="1" applyAlignment="1">
      <alignment wrapText="1"/>
    </xf>
    <xf numFmtId="0" fontId="0" fillId="10" borderId="3" xfId="0" applyFill="1" applyBorder="1" applyAlignment="1">
      <alignment wrapText="1"/>
    </xf>
    <xf numFmtId="0" fontId="3" fillId="10" borderId="0" xfId="0" applyFont="1" applyFill="1" applyAlignment="1">
      <alignment wrapText="1"/>
    </xf>
    <xf numFmtId="0" fontId="0" fillId="0" borderId="0" xfId="0" applyAlignment="1">
      <alignment wrapText="1"/>
    </xf>
  </cellXfs>
  <cellStyles count="1">
    <cellStyle name="Normaali" xfId="0" builtinId="0"/>
  </cellStyles>
  <dxfs count="45">
    <dxf>
      <fill>
        <patternFill>
          <bgColor theme="9" tint="0.39994506668294322"/>
        </patternFill>
      </fill>
    </dxf>
    <dxf>
      <fill>
        <patternFill>
          <bgColor rgb="FFFFFF00"/>
        </patternFill>
      </fill>
    </dxf>
    <dxf>
      <fill>
        <patternFill>
          <bgColor rgb="FFFF5353"/>
        </patternFill>
      </fill>
    </dxf>
    <dxf>
      <font>
        <b val="0"/>
        <i val="0"/>
        <strike val="0"/>
        <condense val="0"/>
        <extend val="0"/>
        <outline val="0"/>
        <shadow val="0"/>
        <u val="none"/>
        <vertAlign val="baseline"/>
        <sz val="11"/>
        <color theme="1"/>
        <name val="Aptos Narrow"/>
        <family val="2"/>
        <scheme val="minor"/>
      </font>
      <numFmt numFmtId="14" formatCode="0.00\ %"/>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numFmt numFmtId="14" formatCode="0.00\ %"/>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numFmt numFmtId="14" formatCode="0.00\ %"/>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border outline="0">
        <top style="thin">
          <color theme="6" tint="0.39997558519241921"/>
        </top>
      </border>
    </dxf>
    <dxf>
      <border outline="0">
        <left style="thin">
          <color theme="6" tint="0.39997558519241921"/>
        </lef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1" indent="3" justifyLastLine="0" shrinkToFit="0" readingOrder="0"/>
    </dxf>
    <dxf>
      <border outline="0">
        <bottom style="thin">
          <color theme="6" tint="0.39997558519241921"/>
        </bottom>
      </border>
    </dxf>
    <dxf>
      <font>
        <b/>
        <i val="0"/>
        <strike val="0"/>
        <condense val="0"/>
        <extend val="0"/>
        <outline val="0"/>
        <shadow val="0"/>
        <u val="none"/>
        <vertAlign val="baseline"/>
        <sz val="11"/>
        <color theme="0"/>
        <name val="Aptos Narrow"/>
        <family val="2"/>
        <scheme val="minor"/>
      </font>
      <fill>
        <patternFill patternType="solid">
          <fgColor theme="6"/>
          <bgColor theme="6"/>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numFmt numFmtId="14" formatCode="0.00\ %"/>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numFmt numFmtId="14" formatCode="0.00\ %"/>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numFmt numFmtId="14" formatCode="0.00\ %"/>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1" indent="3" justifyLastLine="0" shrinkToFit="0" readingOrder="0"/>
      <border diagonalUp="0" diagonalDown="0" outline="0">
        <left/>
        <right/>
        <top style="thin">
          <color theme="6" tint="0.39997558519241921"/>
        </top>
        <bottom style="thin">
          <color theme="6" tint="0.39997558519241921"/>
        </bottom>
      </border>
    </dxf>
    <dxf>
      <border outline="0">
        <top style="thin">
          <color theme="6" tint="0.39997558519241921"/>
        </top>
      </border>
    </dxf>
    <dxf>
      <border outline="0">
        <left style="thin">
          <color theme="6" tint="0.39997558519241921"/>
        </left>
        <top style="thin">
          <color theme="6" tint="0.39997558519241921"/>
        </top>
        <bottom style="thin">
          <color theme="6" tint="0.39997558519241921"/>
        </bottom>
      </border>
    </dxf>
    <dxf>
      <font>
        <b val="0"/>
        <i val="0"/>
        <strike val="0"/>
        <condense val="0"/>
        <extend val="0"/>
        <outline val="0"/>
        <shadow val="0"/>
        <u val="none"/>
        <vertAlign val="baseline"/>
        <sz val="11"/>
        <color theme="1"/>
        <name val="Aptos Narrow"/>
        <family val="2"/>
        <scheme val="minor"/>
      </font>
      <fill>
        <patternFill patternType="solid">
          <fgColor indexed="64"/>
          <bgColor theme="0"/>
        </patternFill>
      </fill>
      <alignment horizontal="left" vertical="bottom" textRotation="0" wrapText="1" indent="3" justifyLastLine="0" shrinkToFit="0" readingOrder="0"/>
    </dxf>
    <dxf>
      <border outline="0">
        <bottom style="thin">
          <color theme="6" tint="0.39997558519241921"/>
        </bottom>
      </border>
    </dxf>
    <dxf>
      <font>
        <b/>
        <i val="0"/>
        <strike val="0"/>
        <condense val="0"/>
        <extend val="0"/>
        <outline val="0"/>
        <shadow val="0"/>
        <u val="none"/>
        <vertAlign val="baseline"/>
        <sz val="11"/>
        <color theme="0"/>
        <name val="Aptos Narrow"/>
        <family val="2"/>
        <scheme val="minor"/>
      </font>
      <fill>
        <patternFill patternType="solid">
          <fgColor theme="6"/>
          <bgColor theme="6"/>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bgColor theme="0"/>
        </patternFill>
      </fill>
    </dxf>
    <dxf>
      <fill>
        <patternFill patternType="solid">
          <bgColor theme="0"/>
        </patternFill>
      </fill>
    </dxf>
    <dxf>
      <fill>
        <patternFill patternType="solid">
          <bgColor theme="0"/>
        </patternFill>
      </fill>
    </dxf>
    <dxf>
      <border outline="0">
        <left style="thin">
          <color theme="6" tint="0.39997558519241921"/>
        </left>
        <right style="thin">
          <color theme="6" tint="0.39997558519241921"/>
        </right>
        <top style="thin">
          <color theme="6" tint="0.39997558519241921"/>
        </top>
        <bottom style="thin">
          <color theme="6" tint="0.39997558519241921"/>
        </bottom>
      </border>
    </dxf>
    <dxf>
      <fill>
        <patternFill patternType="solid">
          <bgColor theme="0"/>
        </patternFill>
      </fill>
    </dxf>
    <dxf>
      <font>
        <b/>
        <i val="0"/>
        <strike val="0"/>
        <condense val="0"/>
        <extend val="0"/>
        <outline val="0"/>
        <shadow val="0"/>
        <u val="none"/>
        <vertAlign val="baseline"/>
        <sz val="11"/>
        <color theme="1"/>
        <name val="Aptos Narrow"/>
        <family val="2"/>
        <scheme val="minor"/>
      </font>
      <fill>
        <patternFill patternType="solid">
          <fgColor theme="6" tint="0.79998168889431442"/>
          <bgColor theme="6"/>
        </patternFill>
      </fill>
      <alignment horizontal="general" vertical="bottom" textRotation="0" wrapText="1" indent="0" justifyLastLine="0" shrinkToFit="0" readingOrder="0"/>
    </dxf>
  </dxfs>
  <tableStyles count="0" defaultTableStyle="TableStyleMedium2" defaultPivotStyle="PivotStyleLight16"/>
  <colors>
    <mruColors>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19980335854663E-2"/>
          <c:y val="3.1609202554349389E-2"/>
          <c:w val="0.90665356787721396"/>
          <c:h val="0.90195897863131924"/>
        </c:manualLayout>
      </c:layout>
      <c:areaChart>
        <c:grouping val="stacked"/>
        <c:varyColors val="0"/>
        <c:ser>
          <c:idx val="0"/>
          <c:order val="0"/>
          <c:spPr>
            <a:solidFill>
              <a:schemeClr val="accent6">
                <a:lumMod val="75000"/>
                <a:alpha val="36000"/>
              </a:schemeClr>
            </a:solidFill>
            <a:ln>
              <a:noFill/>
            </a:ln>
            <a:effectLst/>
          </c:spPr>
          <c:dLbls>
            <c:delete val="1"/>
          </c:dLbls>
          <c:cat>
            <c:numRef>
              <c:f>DATA!$G$8:$G$18</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DATA!$H$8:$H$18</c:f>
              <c:numCache>
                <c:formatCode>General</c:formatCode>
                <c:ptCount val="11"/>
                <c:pt idx="0">
                  <c:v>6</c:v>
                </c:pt>
                <c:pt idx="1">
                  <c:v>5</c:v>
                </c:pt>
                <c:pt idx="2">
                  <c:v>4</c:v>
                </c:pt>
                <c:pt idx="3">
                  <c:v>3</c:v>
                </c:pt>
                <c:pt idx="4">
                  <c:v>2</c:v>
                </c:pt>
                <c:pt idx="5">
                  <c:v>1</c:v>
                </c:pt>
                <c:pt idx="6">
                  <c:v>0</c:v>
                </c:pt>
                <c:pt idx="7">
                  <c:v>0</c:v>
                </c:pt>
                <c:pt idx="8">
                  <c:v>0</c:v>
                </c:pt>
                <c:pt idx="9">
                  <c:v>0</c:v>
                </c:pt>
                <c:pt idx="10">
                  <c:v>0</c:v>
                </c:pt>
              </c:numCache>
            </c:numRef>
          </c:val>
          <c:extLst>
            <c:ext xmlns:c16="http://schemas.microsoft.com/office/drawing/2014/chart" uri="{C3380CC4-5D6E-409C-BE32-E72D297353CC}">
              <c16:uniqueId val="{00000000-E043-49F9-A0C7-2BA63E42BED2}"/>
            </c:ext>
          </c:extLst>
        </c:ser>
        <c:ser>
          <c:idx val="1"/>
          <c:order val="1"/>
          <c:tx>
            <c:v>keltainen</c:v>
          </c:tx>
          <c:spPr>
            <a:solidFill>
              <a:srgbClr val="FFFF00">
                <a:alpha val="34000"/>
              </a:srgbClr>
            </a:solidFill>
            <a:ln w="25400">
              <a:noFill/>
            </a:ln>
            <a:effectLst/>
          </c:spPr>
          <c:dLbls>
            <c:delete val="1"/>
          </c:dLbls>
          <c:val>
            <c:numRef>
              <c:f>DATA!$K$8:$K$18</c:f>
              <c:numCache>
                <c:formatCode>General</c:formatCode>
                <c:ptCount val="11"/>
                <c:pt idx="0">
                  <c:v>3</c:v>
                </c:pt>
                <c:pt idx="1">
                  <c:v>3</c:v>
                </c:pt>
                <c:pt idx="2">
                  <c:v>3</c:v>
                </c:pt>
                <c:pt idx="3">
                  <c:v>3</c:v>
                </c:pt>
                <c:pt idx="4">
                  <c:v>3</c:v>
                </c:pt>
                <c:pt idx="5">
                  <c:v>3</c:v>
                </c:pt>
                <c:pt idx="6">
                  <c:v>3</c:v>
                </c:pt>
                <c:pt idx="7">
                  <c:v>2</c:v>
                </c:pt>
                <c:pt idx="8">
                  <c:v>1</c:v>
                </c:pt>
                <c:pt idx="9">
                  <c:v>0</c:v>
                </c:pt>
                <c:pt idx="10">
                  <c:v>0</c:v>
                </c:pt>
              </c:numCache>
            </c:numRef>
          </c:val>
          <c:extLst>
            <c:ext xmlns:c16="http://schemas.microsoft.com/office/drawing/2014/chart" uri="{C3380CC4-5D6E-409C-BE32-E72D297353CC}">
              <c16:uniqueId val="{00000001-E043-49F9-A0C7-2BA63E42BED2}"/>
            </c:ext>
          </c:extLst>
        </c:ser>
        <c:ser>
          <c:idx val="2"/>
          <c:order val="2"/>
          <c:tx>
            <c:v>punainen</c:v>
          </c:tx>
          <c:spPr>
            <a:solidFill>
              <a:srgbClr val="FF0000">
                <a:alpha val="50000"/>
              </a:srgbClr>
            </a:solidFill>
            <a:ln w="25400">
              <a:noFill/>
            </a:ln>
            <a:effectLst/>
          </c:spPr>
          <c:dLbls>
            <c:delete val="1"/>
          </c:dLbls>
          <c:val>
            <c:numRef>
              <c:f>DATA!$N$8:$N$18</c:f>
              <c:numCache>
                <c:formatCode>General</c:formatCode>
                <c:ptCount val="11"/>
                <c:pt idx="0">
                  <c:v>1</c:v>
                </c:pt>
                <c:pt idx="1">
                  <c:v>2</c:v>
                </c:pt>
                <c:pt idx="2">
                  <c:v>3</c:v>
                </c:pt>
                <c:pt idx="3">
                  <c:v>4</c:v>
                </c:pt>
                <c:pt idx="4">
                  <c:v>5</c:v>
                </c:pt>
                <c:pt idx="5">
                  <c:v>6</c:v>
                </c:pt>
                <c:pt idx="6">
                  <c:v>7</c:v>
                </c:pt>
                <c:pt idx="7">
                  <c:v>8</c:v>
                </c:pt>
                <c:pt idx="8">
                  <c:v>9</c:v>
                </c:pt>
                <c:pt idx="9">
                  <c:v>10</c:v>
                </c:pt>
                <c:pt idx="10">
                  <c:v>10</c:v>
                </c:pt>
              </c:numCache>
            </c:numRef>
          </c:val>
          <c:extLst>
            <c:ext xmlns:c16="http://schemas.microsoft.com/office/drawing/2014/chart" uri="{C3380CC4-5D6E-409C-BE32-E72D297353CC}">
              <c16:uniqueId val="{00000002-E043-49F9-A0C7-2BA63E42BED2}"/>
            </c:ext>
          </c:extLst>
        </c:ser>
        <c:dLbls>
          <c:showLegendKey val="0"/>
          <c:showVal val="1"/>
          <c:showCatName val="0"/>
          <c:showSerName val="0"/>
          <c:showPercent val="0"/>
          <c:showBubbleSize val="0"/>
        </c:dLbls>
        <c:axId val="375267183"/>
        <c:axId val="375254223"/>
      </c:areaChart>
      <c:scatterChart>
        <c:scatterStyle val="lineMarker"/>
        <c:varyColors val="0"/>
        <c:ser>
          <c:idx val="3"/>
          <c:order val="3"/>
          <c:tx>
            <c:v>testi</c:v>
          </c:tx>
          <c:spPr>
            <a:ln w="25400" cap="rnd">
              <a:noFill/>
              <a:round/>
            </a:ln>
            <a:effectLst/>
          </c:spPr>
          <c:marker>
            <c:symbol val="circle"/>
            <c:size val="5"/>
            <c:spPr>
              <a:solidFill>
                <a:schemeClr val="accent4"/>
              </a:solidFill>
              <a:ln w="9525">
                <a:solidFill>
                  <a:schemeClr val="accent4"/>
                </a:solidFill>
              </a:ln>
              <a:effectLst/>
            </c:spPr>
          </c:marker>
          <c:dLbls>
            <c:spPr>
              <a:noFill/>
              <a:ln>
                <a:solidFill>
                  <a:sysClr val="windowText" lastClr="000000">
                    <a:lumMod val="25000"/>
                    <a:lumOff val="75000"/>
                  </a:sysClr>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DATA!$R$8:$R$28</c:f>
              <c:numCache>
                <c:formatCode>General</c:formatCode>
                <c:ptCount val="21"/>
                <c:pt idx="0">
                  <c:v>2.666666666666667</c:v>
                </c:pt>
                <c:pt idx="1">
                  <c:v>7</c:v>
                </c:pt>
                <c:pt idx="2">
                  <c:v>6.5</c:v>
                </c:pt>
                <c:pt idx="3">
                  <c:v>5.5</c:v>
                </c:pt>
                <c:pt idx="4">
                  <c:v>7</c:v>
                </c:pt>
                <c:pt idx="5">
                  <c:v>7</c:v>
                </c:pt>
                <c:pt idx="6">
                  <c:v>4</c:v>
                </c:pt>
                <c:pt idx="7">
                  <c:v>3</c:v>
                </c:pt>
                <c:pt idx="8">
                  <c:v>6.5</c:v>
                </c:pt>
                <c:pt idx="9">
                  <c:v>4</c:v>
                </c:pt>
                <c:pt idx="10">
                  <c:v>7.5</c:v>
                </c:pt>
                <c:pt idx="11">
                  <c:v>8</c:v>
                </c:pt>
                <c:pt idx="12">
                  <c:v>9</c:v>
                </c:pt>
                <c:pt idx="13">
                  <c:v>3.5</c:v>
                </c:pt>
                <c:pt idx="14">
                  <c:v>3.3333333333333335</c:v>
                </c:pt>
                <c:pt idx="15">
                  <c:v>2.5</c:v>
                </c:pt>
                <c:pt idx="16">
                  <c:v>3.3333333333333335</c:v>
                </c:pt>
                <c:pt idx="17">
                  <c:v>3.3333333333333335</c:v>
                </c:pt>
                <c:pt idx="18">
                  <c:v>3</c:v>
                </c:pt>
                <c:pt idx="19">
                  <c:v>3</c:v>
                </c:pt>
                <c:pt idx="20">
                  <c:v>3</c:v>
                </c:pt>
              </c:numCache>
            </c:numRef>
          </c:xVal>
          <c:yVal>
            <c:numRef>
              <c:f>('Riskien luokittelu'!$C$7,'Riskien luokittelu'!$C$11,'Riskien luokittelu'!$C$14,'Riskien luokittelu'!$C$17,'Riskien luokittelu'!$C$20,'Riskien luokittelu'!$C$23,'Riskien luokittelu'!$C$26,'Riskien luokittelu'!$C$29,'Riskien luokittelu'!$C$32,'Riskien luokittelu'!$C$35,'Riskien luokittelu'!$C$38,'Riskien luokittelu'!$C$41,'Riskien luokittelu'!$C$45,'Riskien luokittelu'!$C$48,'Riskien luokittelu'!$C$51,'Riskien luokittelu'!$C$55,'Riskien luokittelu'!$C$58,'Riskien luokittelu'!$C$62,'Riskien luokittelu'!$C$66,'Riskien luokittelu'!$C$69,'Riskien luokittelu'!$C$72)</c:f>
              <c:numCache>
                <c:formatCode>0.0</c:formatCode>
                <c:ptCount val="21"/>
                <c:pt idx="0">
                  <c:v>3</c:v>
                </c:pt>
                <c:pt idx="1">
                  <c:v>4</c:v>
                </c:pt>
                <c:pt idx="2">
                  <c:v>5.5</c:v>
                </c:pt>
                <c:pt idx="3">
                  <c:v>6</c:v>
                </c:pt>
                <c:pt idx="4">
                  <c:v>3</c:v>
                </c:pt>
                <c:pt idx="5">
                  <c:v>4.5</c:v>
                </c:pt>
                <c:pt idx="6">
                  <c:v>3</c:v>
                </c:pt>
                <c:pt idx="7">
                  <c:v>4.5</c:v>
                </c:pt>
                <c:pt idx="8">
                  <c:v>6</c:v>
                </c:pt>
                <c:pt idx="9">
                  <c:v>4</c:v>
                </c:pt>
                <c:pt idx="10">
                  <c:v>3</c:v>
                </c:pt>
                <c:pt idx="11">
                  <c:v>3.6666666666666665</c:v>
                </c:pt>
                <c:pt idx="12">
                  <c:v>5.5</c:v>
                </c:pt>
                <c:pt idx="13">
                  <c:v>8.5</c:v>
                </c:pt>
                <c:pt idx="14">
                  <c:v>5.666666666666667</c:v>
                </c:pt>
                <c:pt idx="15">
                  <c:v>9.5</c:v>
                </c:pt>
                <c:pt idx="16">
                  <c:v>2.3333333333333335</c:v>
                </c:pt>
                <c:pt idx="17">
                  <c:v>2.3333333333333335</c:v>
                </c:pt>
                <c:pt idx="18">
                  <c:v>2</c:v>
                </c:pt>
                <c:pt idx="19">
                  <c:v>2</c:v>
                </c:pt>
                <c:pt idx="20">
                  <c:v>2</c:v>
                </c:pt>
              </c:numCache>
            </c:numRef>
          </c:yVal>
          <c:smooth val="0"/>
          <c:extLst>
            <c:ext xmlns:c16="http://schemas.microsoft.com/office/drawing/2014/chart" uri="{C3380CC4-5D6E-409C-BE32-E72D297353CC}">
              <c16:uniqueId val="{00000006-E043-49F9-A0C7-2BA63E42BED2}"/>
            </c:ext>
          </c:extLst>
        </c:ser>
        <c:dLbls>
          <c:showLegendKey val="0"/>
          <c:showVal val="1"/>
          <c:showCatName val="0"/>
          <c:showSerName val="0"/>
          <c:showPercent val="0"/>
          <c:showBubbleSize val="0"/>
        </c:dLbls>
        <c:axId val="375267183"/>
        <c:axId val="375254223"/>
      </c:scatterChart>
      <c:catAx>
        <c:axId val="375267183"/>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75254223"/>
        <c:crosses val="autoZero"/>
        <c:auto val="1"/>
        <c:lblAlgn val="ctr"/>
        <c:lblOffset val="100"/>
        <c:noMultiLvlLbl val="0"/>
      </c:catAx>
      <c:valAx>
        <c:axId val="375254223"/>
        <c:scaling>
          <c:orientation val="minMax"/>
          <c:max val="10"/>
        </c:scaling>
        <c:delete val="0"/>
        <c:axPos val="l"/>
        <c:majorGridlines>
          <c:spPr>
            <a:ln w="9525" cap="flat" cmpd="sng" algn="ctr">
              <a:solidFill>
                <a:schemeClr val="tx1"/>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75267183"/>
        <c:crosses val="autoZero"/>
        <c:crossBetween val="midCat"/>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cked"/>
        <c:varyColors val="0"/>
        <c:ser>
          <c:idx val="1"/>
          <c:order val="1"/>
          <c:tx>
            <c:v>vihreä</c:v>
          </c:tx>
          <c:spPr>
            <a:solidFill>
              <a:srgbClr val="00B050">
                <a:alpha val="34000"/>
              </a:srgbClr>
            </a:solidFill>
            <a:ln w="25400">
              <a:noFill/>
            </a:ln>
            <a:effectLst/>
          </c:spPr>
          <c:cat>
            <c:numRef>
              <c:f>DATA!$G$32:$G$42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DATA!$H$32:$H$42</c:f>
              <c:numCache>
                <c:formatCode>General</c:formatCode>
                <c:ptCount val="11"/>
                <c:pt idx="0">
                  <c:v>5</c:v>
                </c:pt>
                <c:pt idx="1">
                  <c:v>4</c:v>
                </c:pt>
                <c:pt idx="2">
                  <c:v>3</c:v>
                </c:pt>
                <c:pt idx="3">
                  <c:v>2</c:v>
                </c:pt>
                <c:pt idx="4">
                  <c:v>1</c:v>
                </c:pt>
                <c:pt idx="5">
                  <c:v>0</c:v>
                </c:pt>
                <c:pt idx="6">
                  <c:v>0</c:v>
                </c:pt>
                <c:pt idx="7">
                  <c:v>0</c:v>
                </c:pt>
                <c:pt idx="8">
                  <c:v>0</c:v>
                </c:pt>
                <c:pt idx="9">
                  <c:v>0</c:v>
                </c:pt>
                <c:pt idx="10">
                  <c:v>0</c:v>
                </c:pt>
              </c:numCache>
            </c:numRef>
          </c:val>
          <c:extLst>
            <c:ext xmlns:c16="http://schemas.microsoft.com/office/drawing/2014/chart" uri="{C3380CC4-5D6E-409C-BE32-E72D297353CC}">
              <c16:uniqueId val="{00000002-A065-4460-AC8F-9EAE68F1BD5D}"/>
            </c:ext>
          </c:extLst>
        </c:ser>
        <c:ser>
          <c:idx val="2"/>
          <c:order val="2"/>
          <c:tx>
            <c:v>keltainen</c:v>
          </c:tx>
          <c:spPr>
            <a:solidFill>
              <a:srgbClr val="FFFF00">
                <a:alpha val="46000"/>
              </a:srgbClr>
            </a:solidFill>
            <a:ln w="25400">
              <a:noFill/>
            </a:ln>
            <a:effectLst/>
          </c:spPr>
          <c:cat>
            <c:numRef>
              <c:f>DATA!$J$32:$J$42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DATA!$K$32:$K$42</c:f>
              <c:numCache>
                <c:formatCode>General</c:formatCode>
                <c:ptCount val="11"/>
                <c:pt idx="0">
                  <c:v>5</c:v>
                </c:pt>
                <c:pt idx="1">
                  <c:v>5</c:v>
                </c:pt>
                <c:pt idx="2">
                  <c:v>5</c:v>
                </c:pt>
                <c:pt idx="3">
                  <c:v>5</c:v>
                </c:pt>
                <c:pt idx="4">
                  <c:v>5</c:v>
                </c:pt>
                <c:pt idx="5">
                  <c:v>5</c:v>
                </c:pt>
                <c:pt idx="6">
                  <c:v>4</c:v>
                </c:pt>
                <c:pt idx="7">
                  <c:v>3</c:v>
                </c:pt>
                <c:pt idx="8">
                  <c:v>2</c:v>
                </c:pt>
                <c:pt idx="9">
                  <c:v>1</c:v>
                </c:pt>
                <c:pt idx="10">
                  <c:v>0</c:v>
                </c:pt>
              </c:numCache>
            </c:numRef>
          </c:val>
          <c:extLst>
            <c:ext xmlns:c16="http://schemas.microsoft.com/office/drawing/2014/chart" uri="{C3380CC4-5D6E-409C-BE32-E72D297353CC}">
              <c16:uniqueId val="{00000003-A065-4460-AC8F-9EAE68F1BD5D}"/>
            </c:ext>
          </c:extLst>
        </c:ser>
        <c:ser>
          <c:idx val="3"/>
          <c:order val="3"/>
          <c:tx>
            <c:v>punainen</c:v>
          </c:tx>
          <c:spPr>
            <a:solidFill>
              <a:srgbClr val="FF0000">
                <a:alpha val="59000"/>
              </a:srgbClr>
            </a:solidFill>
            <a:ln w="25400">
              <a:noFill/>
            </a:ln>
            <a:effectLst/>
          </c:spPr>
          <c:cat>
            <c:numRef>
              <c:f>DATA!$M$32:$M$42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cat>
          <c:val>
            <c:numRef>
              <c:f>DATA!$N$32:$N$42</c:f>
              <c:numCache>
                <c:formatCode>General</c:formatCode>
                <c:ptCount val="11"/>
                <c:pt idx="0">
                  <c:v>0</c:v>
                </c:pt>
                <c:pt idx="1">
                  <c:v>1</c:v>
                </c:pt>
                <c:pt idx="2">
                  <c:v>2</c:v>
                </c:pt>
                <c:pt idx="3">
                  <c:v>3</c:v>
                </c:pt>
                <c:pt idx="4">
                  <c:v>4</c:v>
                </c:pt>
                <c:pt idx="5">
                  <c:v>5</c:v>
                </c:pt>
                <c:pt idx="6">
                  <c:v>6</c:v>
                </c:pt>
                <c:pt idx="7">
                  <c:v>7</c:v>
                </c:pt>
                <c:pt idx="8">
                  <c:v>8</c:v>
                </c:pt>
                <c:pt idx="9">
                  <c:v>9</c:v>
                </c:pt>
                <c:pt idx="10">
                  <c:v>10</c:v>
                </c:pt>
              </c:numCache>
            </c:numRef>
          </c:val>
          <c:extLst>
            <c:ext xmlns:c16="http://schemas.microsoft.com/office/drawing/2014/chart" uri="{C3380CC4-5D6E-409C-BE32-E72D297353CC}">
              <c16:uniqueId val="{00000004-A065-4460-AC8F-9EAE68F1BD5D}"/>
            </c:ext>
          </c:extLst>
        </c:ser>
        <c:dLbls>
          <c:showLegendKey val="0"/>
          <c:showVal val="0"/>
          <c:showCatName val="0"/>
          <c:showSerName val="0"/>
          <c:showPercent val="0"/>
          <c:showBubbleSize val="0"/>
        </c:dLbls>
        <c:axId val="1115587440"/>
        <c:axId val="1115584080"/>
      </c:areaChart>
      <c:scatterChart>
        <c:scatterStyle val="lineMarker"/>
        <c:varyColors val="0"/>
        <c:ser>
          <c:idx val="0"/>
          <c:order val="0"/>
          <c:tx>
            <c:v>riskit</c:v>
          </c:tx>
          <c:spPr>
            <a:ln w="25400" cap="rnd">
              <a:noFill/>
              <a:round/>
            </a:ln>
            <a:effectLst/>
          </c:spPr>
          <c:marker>
            <c:symbol val="circle"/>
            <c:size val="5"/>
            <c:spPr>
              <a:solidFill>
                <a:schemeClr val="accent1"/>
              </a:solidFill>
              <a:ln w="9525">
                <a:solidFill>
                  <a:schemeClr val="accent1"/>
                </a:solidFill>
              </a:ln>
              <a:effectLst/>
            </c:spPr>
          </c:marker>
          <c:xVal>
            <c:numRef>
              <c:f>DATA!$R$31:$R$57</c:f>
              <c:numCache>
                <c:formatCode>General</c:formatCode>
                <c:ptCount val="27"/>
                <c:pt idx="0">
                  <c:v>2.333333333333333</c:v>
                </c:pt>
                <c:pt idx="1">
                  <c:v>3</c:v>
                </c:pt>
                <c:pt idx="2">
                  <c:v>9.5</c:v>
                </c:pt>
                <c:pt idx="3">
                  <c:v>10.5</c:v>
                </c:pt>
                <c:pt idx="4">
                  <c:v>3</c:v>
                </c:pt>
                <c:pt idx="5">
                  <c:v>7.666666666666667</c:v>
                </c:pt>
                <c:pt idx="6">
                  <c:v>8</c:v>
                </c:pt>
                <c:pt idx="7">
                  <c:v>4</c:v>
                </c:pt>
                <c:pt idx="8">
                  <c:v>4</c:v>
                </c:pt>
                <c:pt idx="9">
                  <c:v>6</c:v>
                </c:pt>
                <c:pt idx="10">
                  <c:v>3.5</c:v>
                </c:pt>
                <c:pt idx="11">
                  <c:v>5</c:v>
                </c:pt>
                <c:pt idx="12">
                  <c:v>5.5</c:v>
                </c:pt>
                <c:pt idx="13">
                  <c:v>3.5</c:v>
                </c:pt>
                <c:pt idx="14">
                  <c:v>4</c:v>
                </c:pt>
                <c:pt idx="15">
                  <c:v>2.5</c:v>
                </c:pt>
                <c:pt idx="16">
                  <c:v>3</c:v>
                </c:pt>
                <c:pt idx="17">
                  <c:v>3.5</c:v>
                </c:pt>
                <c:pt idx="18">
                  <c:v>5</c:v>
                </c:pt>
                <c:pt idx="19">
                  <c:v>5.5</c:v>
                </c:pt>
                <c:pt idx="20">
                  <c:v>4</c:v>
                </c:pt>
                <c:pt idx="21">
                  <c:v>3.6666666666666665</c:v>
                </c:pt>
                <c:pt idx="22">
                  <c:v>4.3333333333333339</c:v>
                </c:pt>
                <c:pt idx="23">
                  <c:v>4.5</c:v>
                </c:pt>
                <c:pt idx="24">
                  <c:v>7</c:v>
                </c:pt>
                <c:pt idx="25">
                  <c:v>4</c:v>
                </c:pt>
                <c:pt idx="26">
                  <c:v>6</c:v>
                </c:pt>
              </c:numCache>
            </c:numRef>
          </c:xVal>
          <c:yVal>
            <c:numRef>
              <c:f>('Riskien luokittelu'!$C$84,'Riskien luokittelu'!$C$88,'Riskien luokittelu'!$C$91,'Riskien luokittelu'!$C$94,'Riskien luokittelu'!$C$97,'Riskien luokittelu'!$C$100,'Riskien luokittelu'!$C$104,'Riskien luokittelu'!$C$107,'Riskien luokittelu'!$C$110,'Riskien luokittelu'!$C$113,'Riskien luokittelu'!$C$116,'Riskien luokittelu'!$C$119,'Riskien luokittelu'!$C$122,'Riskien luokittelu'!$C$125,'Riskien luokittelu'!$C$128,'Riskien luokittelu'!$C$131,'Riskien luokittelu'!$C$134,'Riskien luokittelu'!$C$137,'Riskien luokittelu'!$C$140,'Riskien luokittelu'!$C$143,'Riskien luokittelu'!$C$146,'Riskien luokittelu'!$C$149,'Riskien luokittelu'!$C$153,'Riskien luokittelu'!$C$157,'Riskien luokittelu'!$C$160,'Riskien luokittelu'!$C$163,'Riskien luokittelu'!$C$166)</c:f>
              <c:numCache>
                <c:formatCode>General</c:formatCode>
                <c:ptCount val="27"/>
                <c:pt idx="0">
                  <c:v>1</c:v>
                </c:pt>
                <c:pt idx="1">
                  <c:v>2</c:v>
                </c:pt>
                <c:pt idx="2">
                  <c:v>2</c:v>
                </c:pt>
                <c:pt idx="3">
                  <c:v>3</c:v>
                </c:pt>
                <c:pt idx="4">
                  <c:v>2</c:v>
                </c:pt>
                <c:pt idx="5">
                  <c:v>6.666666666666667</c:v>
                </c:pt>
                <c:pt idx="6">
                  <c:v>9.5</c:v>
                </c:pt>
                <c:pt idx="7">
                  <c:v>3</c:v>
                </c:pt>
                <c:pt idx="8">
                  <c:v>4.5</c:v>
                </c:pt>
                <c:pt idx="9">
                  <c:v>2</c:v>
                </c:pt>
                <c:pt idx="10">
                  <c:v>3</c:v>
                </c:pt>
                <c:pt idx="11">
                  <c:v>2</c:v>
                </c:pt>
                <c:pt idx="12">
                  <c:v>3</c:v>
                </c:pt>
                <c:pt idx="13">
                  <c:v>7</c:v>
                </c:pt>
                <c:pt idx="14">
                  <c:v>3</c:v>
                </c:pt>
                <c:pt idx="15">
                  <c:v>2.5</c:v>
                </c:pt>
                <c:pt idx="16">
                  <c:v>2</c:v>
                </c:pt>
                <c:pt idx="17">
                  <c:v>2</c:v>
                </c:pt>
                <c:pt idx="18">
                  <c:v>4.5</c:v>
                </c:pt>
                <c:pt idx="19">
                  <c:v>4.5</c:v>
                </c:pt>
                <c:pt idx="20">
                  <c:v>5</c:v>
                </c:pt>
                <c:pt idx="21">
                  <c:v>2</c:v>
                </c:pt>
                <c:pt idx="22">
                  <c:v>4</c:v>
                </c:pt>
                <c:pt idx="23">
                  <c:v>3</c:v>
                </c:pt>
                <c:pt idx="24">
                  <c:v>4.5</c:v>
                </c:pt>
                <c:pt idx="25">
                  <c:v>4</c:v>
                </c:pt>
                <c:pt idx="26">
                  <c:v>4</c:v>
                </c:pt>
              </c:numCache>
            </c:numRef>
          </c:yVal>
          <c:smooth val="0"/>
          <c:extLst>
            <c:ext xmlns:c16="http://schemas.microsoft.com/office/drawing/2014/chart" uri="{C3380CC4-5D6E-409C-BE32-E72D297353CC}">
              <c16:uniqueId val="{00000001-A065-4460-AC8F-9EAE68F1BD5D}"/>
            </c:ext>
          </c:extLst>
        </c:ser>
        <c:dLbls>
          <c:showLegendKey val="0"/>
          <c:showVal val="0"/>
          <c:showCatName val="0"/>
          <c:showSerName val="0"/>
          <c:showPercent val="0"/>
          <c:showBubbleSize val="0"/>
        </c:dLbls>
        <c:axId val="1115587440"/>
        <c:axId val="1115584080"/>
      </c:scatterChart>
      <c:catAx>
        <c:axId val="1115587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15584080"/>
        <c:crosses val="autoZero"/>
        <c:auto val="1"/>
        <c:lblAlgn val="ctr"/>
        <c:lblOffset val="100"/>
        <c:tickMarkSkip val="1"/>
        <c:noMultiLvlLbl val="0"/>
      </c:catAx>
      <c:valAx>
        <c:axId val="1115584080"/>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155874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377319</xdr:colOff>
      <xdr:row>7</xdr:row>
      <xdr:rowOff>60512</xdr:rowOff>
    </xdr:from>
    <xdr:to>
      <xdr:col>11</xdr:col>
      <xdr:colOff>593912</xdr:colOff>
      <xdr:row>13</xdr:row>
      <xdr:rowOff>212913</xdr:rowOff>
    </xdr:to>
    <xdr:sp macro="" textlink="">
      <xdr:nvSpPr>
        <xdr:cNvPr id="2" name="TextBox 1">
          <a:extLst>
            <a:ext uri="{FF2B5EF4-FFF2-40B4-BE49-F238E27FC236}">
              <a16:creationId xmlns:a16="http://schemas.microsoft.com/office/drawing/2014/main" id="{D51C2159-5524-3FA6-EF32-1E927492DA55}"/>
            </a:ext>
          </a:extLst>
        </xdr:cNvPr>
        <xdr:cNvSpPr txBox="1"/>
      </xdr:nvSpPr>
      <xdr:spPr>
        <a:xfrm>
          <a:off x="9767848" y="2178424"/>
          <a:ext cx="4923064" cy="1340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baseline="0"/>
            <a:t>RISKILUOKKA 1</a:t>
          </a:r>
          <a:r>
            <a:rPr lang="fi-FI" sz="1100" baseline="0"/>
            <a:t>: </a:t>
          </a:r>
          <a:r>
            <a:rPr lang="fi-FI" sz="1100" b="0" i="0">
              <a:solidFill>
                <a:schemeClr val="dk1"/>
              </a:solidFill>
              <a:effectLst/>
              <a:latin typeface="+mn-lt"/>
              <a:ea typeface="+mn-ea"/>
              <a:cs typeface="+mn-cs"/>
            </a:rPr>
            <a:t>Tunnistetaan riski osaksi liiketoiminnan kokonaisriskiä, joka voidaan kantaa ja huomioida osana yrityksen normaalia riskinottamista/tuottorakennetta.</a:t>
          </a:r>
        </a:p>
        <a:p>
          <a:r>
            <a:rPr lang="fi-FI" sz="1100" b="1" i="0">
              <a:solidFill>
                <a:schemeClr val="dk1"/>
              </a:solidFill>
              <a:effectLst/>
              <a:latin typeface="+mn-lt"/>
              <a:ea typeface="+mn-ea"/>
              <a:cs typeface="+mn-cs"/>
            </a:rPr>
            <a:t>RISKILUOKKA</a:t>
          </a:r>
          <a:r>
            <a:rPr lang="fi-FI" sz="1100" b="1" i="0" baseline="0">
              <a:solidFill>
                <a:schemeClr val="dk1"/>
              </a:solidFill>
              <a:effectLst/>
              <a:latin typeface="+mn-lt"/>
              <a:ea typeface="+mn-ea"/>
              <a:cs typeface="+mn-cs"/>
            </a:rPr>
            <a:t> 2:  </a:t>
          </a:r>
          <a:r>
            <a:rPr lang="fi-FI" sz="1100" b="0" i="0">
              <a:solidFill>
                <a:schemeClr val="dk1"/>
              </a:solidFill>
              <a:effectLst/>
              <a:latin typeface="+mn-lt"/>
              <a:ea typeface="+mn-ea"/>
              <a:cs typeface="+mn-cs"/>
            </a:rPr>
            <a:t>riski joka pitäisi voida siirtää muun kannettavaksi osittain tai kokonaan ja</a:t>
          </a:r>
        </a:p>
        <a:p>
          <a:r>
            <a:rPr lang="fi-FI" sz="1100" b="1" i="0">
              <a:solidFill>
                <a:schemeClr val="dk1"/>
              </a:solidFill>
              <a:effectLst/>
              <a:latin typeface="+mn-lt"/>
              <a:ea typeface="+mn-ea"/>
              <a:cs typeface="+mn-cs"/>
            </a:rPr>
            <a:t>RISKILUOKKA</a:t>
          </a:r>
          <a:r>
            <a:rPr lang="fi-FI" sz="1100" b="1" i="0" baseline="0">
              <a:solidFill>
                <a:schemeClr val="dk1"/>
              </a:solidFill>
              <a:effectLst/>
              <a:latin typeface="+mn-lt"/>
              <a:ea typeface="+mn-ea"/>
              <a:cs typeface="+mn-cs"/>
            </a:rPr>
            <a:t> 3</a:t>
          </a:r>
          <a:r>
            <a:rPr lang="fi-FI" sz="1100" b="0" i="0" baseline="0">
              <a:solidFill>
                <a:schemeClr val="dk1"/>
              </a:solidFill>
              <a:effectLst/>
              <a:latin typeface="+mn-lt"/>
              <a:ea typeface="+mn-ea"/>
              <a:cs typeface="+mn-cs"/>
            </a:rPr>
            <a:t>:</a:t>
          </a:r>
          <a:r>
            <a:rPr lang="fi-FI" sz="1100" b="1" i="0" baseline="0">
              <a:solidFill>
                <a:schemeClr val="dk1"/>
              </a:solidFill>
              <a:effectLst/>
              <a:latin typeface="+mn-lt"/>
              <a:ea typeface="+mn-ea"/>
              <a:cs typeface="+mn-cs"/>
            </a:rPr>
            <a:t> </a:t>
          </a:r>
          <a:r>
            <a:rPr lang="fi-FI" sz="1100" b="0" i="0">
              <a:solidFill>
                <a:schemeClr val="dk1"/>
              </a:solidFill>
              <a:effectLst/>
              <a:latin typeface="+mn-lt"/>
              <a:ea typeface="+mn-ea"/>
              <a:cs typeface="+mn-cs"/>
            </a:rPr>
            <a:t>riski jota ei voida ottaa</a:t>
          </a:r>
          <a:endParaRPr lang="fi-FI" sz="1100" b="1"/>
        </a:p>
      </xdr:txBody>
    </xdr:sp>
    <xdr:clientData/>
  </xdr:twoCellAnchor>
  <xdr:twoCellAnchor>
    <xdr:from>
      <xdr:col>5</xdr:col>
      <xdr:colOff>366319</xdr:colOff>
      <xdr:row>23</xdr:row>
      <xdr:rowOff>11653</xdr:rowOff>
    </xdr:from>
    <xdr:to>
      <xdr:col>12</xdr:col>
      <xdr:colOff>0</xdr:colOff>
      <xdr:row>45</xdr:row>
      <xdr:rowOff>110263</xdr:rowOff>
    </xdr:to>
    <xdr:graphicFrame macro="">
      <xdr:nvGraphicFramePr>
        <xdr:cNvPr id="3" name="Chart 2">
          <a:extLst>
            <a:ext uri="{FF2B5EF4-FFF2-40B4-BE49-F238E27FC236}">
              <a16:creationId xmlns:a16="http://schemas.microsoft.com/office/drawing/2014/main" id="{4F18BAB2-2AB6-4107-A434-C1C0B93715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355224</xdr:colOff>
      <xdr:row>91</xdr:row>
      <xdr:rowOff>177052</xdr:rowOff>
    </xdr:from>
    <xdr:to>
      <xdr:col>10</xdr:col>
      <xdr:colOff>640977</xdr:colOff>
      <xdr:row>113</xdr:row>
      <xdr:rowOff>49306</xdr:rowOff>
    </xdr:to>
    <xdr:graphicFrame macro="">
      <xdr:nvGraphicFramePr>
        <xdr:cNvPr id="4" name="Chart 3">
          <a:extLst>
            <a:ext uri="{FF2B5EF4-FFF2-40B4-BE49-F238E27FC236}">
              <a16:creationId xmlns:a16="http://schemas.microsoft.com/office/drawing/2014/main" id="{8EAC4B39-4E47-A906-17AD-8708105FAF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380999</xdr:colOff>
      <xdr:row>18</xdr:row>
      <xdr:rowOff>56030</xdr:rowOff>
    </xdr:from>
    <xdr:to>
      <xdr:col>11</xdr:col>
      <xdr:colOff>605117</xdr:colOff>
      <xdr:row>23</xdr:row>
      <xdr:rowOff>0</xdr:rowOff>
    </xdr:to>
    <xdr:sp macro="" textlink="">
      <xdr:nvSpPr>
        <xdr:cNvPr id="10" name="Tekstiruutu 9">
          <a:extLst>
            <a:ext uri="{FF2B5EF4-FFF2-40B4-BE49-F238E27FC236}">
              <a16:creationId xmlns:a16="http://schemas.microsoft.com/office/drawing/2014/main" id="{2BEBC11D-88E9-1398-D0B3-BCD9E28D3E6E}"/>
            </a:ext>
          </a:extLst>
        </xdr:cNvPr>
        <xdr:cNvSpPr txBox="1"/>
      </xdr:nvSpPr>
      <xdr:spPr>
        <a:xfrm>
          <a:off x="9771528" y="4594412"/>
          <a:ext cx="4930589" cy="986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Alla oleva kuvaaja visualisoi riskimatriisin.</a:t>
          </a:r>
          <a:r>
            <a:rPr lang="fi-FI" sz="1100" baseline="0"/>
            <a:t> Pisteet, jotka ovat vihreällä värillä ovat tyypillisesti osa yrityksen liikeriskiä (Riskiluokka 1), keltaisella alueella olevat pisteet edellyttävät harkinnanvaraisia toimenpiteitä (Riskiluokka 2) ja punainen alue on luonteeltaan kriittinen riski (Riskiluokka 3) jonka välttämiseksi tarvitaan toimenpiteitä.</a:t>
          </a:r>
          <a:endParaRPr lang="fi-FI" sz="1100"/>
        </a:p>
      </xdr:txBody>
    </xdr:sp>
    <xdr:clientData/>
  </xdr:twoCellAnchor>
  <xdr:twoCellAnchor>
    <xdr:from>
      <xdr:col>6</xdr:col>
      <xdr:colOff>1</xdr:colOff>
      <xdr:row>5</xdr:row>
      <xdr:rowOff>11205</xdr:rowOff>
    </xdr:from>
    <xdr:to>
      <xdr:col>12</xdr:col>
      <xdr:colOff>0</xdr:colOff>
      <xdr:row>7</xdr:row>
      <xdr:rowOff>0</xdr:rowOff>
    </xdr:to>
    <xdr:sp macro="" textlink="">
      <xdr:nvSpPr>
        <xdr:cNvPr id="11" name="Tekstiruutu 10">
          <a:extLst>
            <a:ext uri="{FF2B5EF4-FFF2-40B4-BE49-F238E27FC236}">
              <a16:creationId xmlns:a16="http://schemas.microsoft.com/office/drawing/2014/main" id="{350E9420-FFD7-13C3-7CB9-45C17CD33EF7}"/>
            </a:ext>
          </a:extLst>
        </xdr:cNvPr>
        <xdr:cNvSpPr txBox="1"/>
      </xdr:nvSpPr>
      <xdr:spPr>
        <a:xfrm>
          <a:off x="9771530" y="1322293"/>
          <a:ext cx="4930588" cy="605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Tämän</a:t>
          </a:r>
          <a:r>
            <a:rPr lang="fi-FI" sz="1100" baseline="0"/>
            <a:t> riskityökalu perustuu Turun ammattikorkeakoulussa toteutettuun Elly-hankkeeseen ja sen perusteella laadittuun oppaaseen. Työkalun riskien käsittely ja arviointimenetelmät perustuvat oppaan tekstiosuuksiin 7 ja 8.</a:t>
          </a:r>
          <a:endParaRPr lang="fi-FI" sz="1100"/>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8E815F6-87AD-4A6C-8B8A-FA045CBE51CE}" name="Table3" displayName="Table3" ref="A2:C5" totalsRowShown="0" headerRowDxfId="44" dataDxfId="43" tableBorderDxfId="42">
  <autoFilter ref="A2:C5" xr:uid="{48E815F6-87AD-4A6C-8B8A-FA045CBE51CE}">
    <filterColumn colId="0" hiddenButton="1"/>
    <filterColumn colId="1" hiddenButton="1"/>
    <filterColumn colId="2" hiddenButton="1"/>
  </autoFilter>
  <tableColumns count="3">
    <tableColumn id="1" xr3:uid="{FB4AD036-9AE0-4030-9E6C-FBE831AB4342}" name="ENNAKOINTI JA RESILIENSSI" dataDxfId="41"/>
    <tableColumn id="2" xr3:uid="{281755DE-BAAA-48D7-9B42-F8FFCE7AE6A8}" name="VASTAUS" dataDxfId="40"/>
    <tableColumn id="3" xr3:uid="{220B558D-2C36-4E5B-8AEE-75396D285807}" name="LISÄTIETOJA" dataDxfId="39"/>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FF3857F-74D0-412F-B08D-A59DD08E3DB8}" name="Table4" displayName="Table4" ref="A79:C82" totalsRowShown="0" dataDxfId="38">
  <autoFilter ref="A79:C82" xr:uid="{FFF3857F-74D0-412F-B08D-A59DD08E3DB8}">
    <filterColumn colId="0" hiddenButton="1"/>
    <filterColumn colId="1" hiddenButton="1"/>
    <filterColumn colId="2" hiddenButton="1"/>
  </autoFilter>
  <tableColumns count="3">
    <tableColumn id="1" xr3:uid="{F11D3367-5D8C-4103-8F50-47A03231142B}" name="ENNAKOINTI JA RESILIENSSI" dataDxfId="37"/>
    <tableColumn id="2" xr3:uid="{50EBA5DD-1CE6-46A3-8078-4CDBB4A6E83B}" name="VASTAUS" dataDxfId="36"/>
    <tableColumn id="3" xr3:uid="{69EED181-E621-47C9-8C31-7062A58EEA20}" name="LISÄTIETOJA" dataDxfId="3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355FC93-FE72-43CF-91FE-715E5EE300A1}" name="Table5" displayName="Table5" ref="A83:E169" totalsRowShown="0" headerRowDxfId="34" dataDxfId="33">
  <autoFilter ref="A83:E169" xr:uid="{6355FC93-FE72-43CF-91FE-715E5EE300A1}">
    <filterColumn colId="0" hiddenButton="1"/>
    <filterColumn colId="1" hiddenButton="1"/>
    <filterColumn colId="2" hiddenButton="1"/>
    <filterColumn colId="3" hiddenButton="1"/>
    <filterColumn colId="4" hiddenButton="1"/>
  </autoFilter>
  <tableColumns count="5">
    <tableColumn id="1" xr3:uid="{81043C07-F5D5-4C3D-87EC-CAA976A2E0E9}" name="RISKIT" dataDxfId="32"/>
    <tableColumn id="2" xr3:uid="{5017E7BD-F3BE-48A8-80AE-D5FA04DD630C}" name="TODENNÄKÖISYYS (1-10)" dataDxfId="31"/>
    <tableColumn id="3" xr3:uid="{DF0DA4D9-A55E-490A-A7DA-59E95C31614E}" name="VAIKUTUS (1-10)" dataDxfId="30"/>
    <tableColumn id="4" xr3:uid="{4B007E07-7477-44CD-A4BC-B7BA853F6FBE}" name="RISKILUOKKA" dataDxfId="29"/>
    <tableColumn id="5" xr3:uid="{6A957F3E-38BB-4C15-A2A1-F14147759292}" name="INDEX" dataDxfId="2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871DB2-80C5-468A-AE3C-5822070E09CF}" name="Table2" displayName="Table2" ref="A6:E74" totalsRowShown="0" headerRowDxfId="27" dataDxfId="26">
  <autoFilter ref="A6:E74" xr:uid="{96871DB2-80C5-468A-AE3C-5822070E09CF}">
    <filterColumn colId="0" hiddenButton="1"/>
    <filterColumn colId="1" hiddenButton="1"/>
    <filterColumn colId="2" hiddenButton="1"/>
    <filterColumn colId="3" hiddenButton="1"/>
    <filterColumn colId="4" hiddenButton="1"/>
  </autoFilter>
  <tableColumns count="5">
    <tableColumn id="1" xr3:uid="{FE675248-47A8-4442-AED9-B438CC3D0109}" name="RISKIT" dataDxfId="25"/>
    <tableColumn id="2" xr3:uid="{FE749BED-B575-41A4-8374-090A3A357D77}" name="TODENNÄKÖISYYS (1-10)" dataDxfId="24"/>
    <tableColumn id="3" xr3:uid="{013B81F1-C77E-4E53-A951-F1103BF4A397}" name="VAIKUTUS (1-10)" dataDxfId="23"/>
    <tableColumn id="4" xr3:uid="{44BD590F-17F7-46D9-B40C-C037CB69F431}" name="RISKILUOKKA" dataDxfId="22"/>
    <tableColumn id="5" xr3:uid="{B4C818B6-8F25-4018-881B-3D5A87C5F326}" name="Index" dataDxfId="21"/>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6B577B9-6732-42C2-BC0E-633B5635EE60}" name="Table7" displayName="Table7" ref="A2:D70" totalsRowShown="0" headerRowDxfId="20" dataDxfId="18" headerRowBorderDxfId="19" tableBorderDxfId="17" totalsRowBorderDxfId="16">
  <autoFilter ref="A2:D70" xr:uid="{76B577B9-6732-42C2-BC0E-633B5635EE60}"/>
  <tableColumns count="4">
    <tableColumn id="1" xr3:uid="{E383F3D8-E346-411D-9389-0508094116C3}" name="RISKIT" dataDxfId="15"/>
    <tableColumn id="2" xr3:uid="{146333CD-5907-4053-9653-7D3A83108D1A}" name="Optimistinen" dataDxfId="14"/>
    <tableColumn id="3" xr3:uid="{A3F72A31-571F-4DAA-A241-E16E8ACECE22}" name="Keskiarvo" dataDxfId="13"/>
    <tableColumn id="4" xr3:uid="{F79F0715-5B46-4D8F-901A-1881A1C11A79}" name="Pessimistinen" dataDxfId="1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34C7C4-C273-4647-82CA-7CE93BA2AF54}" name="Table72" displayName="Table72" ref="G2:J70" totalsRowShown="0" headerRowDxfId="11" dataDxfId="9" headerRowBorderDxfId="10" tableBorderDxfId="8" totalsRowBorderDxfId="7">
  <autoFilter ref="G2:J70" xr:uid="{8334C7C4-C273-4647-82CA-7CE93BA2AF54}"/>
  <tableColumns count="4">
    <tableColumn id="1" xr3:uid="{0BF9CB1F-CAA5-479F-9AD7-52864F5FAC54}" name="RISKIT" dataDxfId="6"/>
    <tableColumn id="2" xr3:uid="{8DBD9EB3-F185-46F2-96E9-C65BD6C86FE7}" name="Optimistinen" dataDxfId="5"/>
    <tableColumn id="3" xr3:uid="{5D3E218C-D1A5-4DE8-9C87-AAD7EDFC548B}" name="Keskiarvo" dataDxfId="4"/>
    <tableColumn id="4" xr3:uid="{C4D150EA-EC5E-4311-B7A0-4A3BB642057A}" name="Pessimistinen"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3AD37-88F7-4CE6-BFC9-D95D90700B4E}">
  <sheetPr codeName="Sheet1">
    <pageSetUpPr fitToPage="1"/>
  </sheetPr>
  <dimension ref="A1:Q169"/>
  <sheetViews>
    <sheetView tabSelected="1" zoomScale="40" zoomScaleNormal="40" workbookViewId="0">
      <selection sqref="A1:E74"/>
    </sheetView>
  </sheetViews>
  <sheetFormatPr defaultColWidth="9.1796875" defaultRowHeight="14.5" x14ac:dyDescent="0.35"/>
  <cols>
    <col min="1" max="1" width="83.7265625" style="1" customWidth="1"/>
    <col min="2" max="2" width="22.81640625" style="1" bestFit="1" customWidth="1"/>
    <col min="3" max="3" width="15.26953125" style="1" bestFit="1" customWidth="1"/>
    <col min="4" max="4" width="12.7265625" style="1" bestFit="1" customWidth="1"/>
    <col min="5" max="5" width="6.26953125" style="1" bestFit="1" customWidth="1"/>
    <col min="6" max="6" width="5.7265625" style="1" customWidth="1"/>
    <col min="7" max="9" width="12.7265625" style="1" bestFit="1" customWidth="1"/>
    <col min="10" max="10" width="13.54296875" style="1" bestFit="1" customWidth="1"/>
    <col min="11" max="11" width="13" style="1" customWidth="1"/>
    <col min="12" max="13" width="9.1796875" style="1"/>
    <col min="14" max="14" width="7.7265625" style="1" bestFit="1" customWidth="1"/>
    <col min="15" max="16384" width="9.1796875" style="1"/>
  </cols>
  <sheetData>
    <row r="1" spans="1:11" ht="21" x14ac:dyDescent="0.5">
      <c r="A1" s="5" t="s">
        <v>0</v>
      </c>
    </row>
    <row r="2" spans="1:11" ht="21.75" customHeight="1" x14ac:dyDescent="0.5">
      <c r="A2" s="4" t="s">
        <v>1</v>
      </c>
      <c r="B2" s="4" t="s">
        <v>2</v>
      </c>
      <c r="C2" s="4" t="s">
        <v>3</v>
      </c>
      <c r="G2" s="41" t="s">
        <v>157</v>
      </c>
      <c r="H2" s="42"/>
      <c r="I2" s="42"/>
      <c r="J2" s="42"/>
      <c r="K2" s="42"/>
    </row>
    <row r="3" spans="1:11" ht="30.75" customHeight="1" x14ac:dyDescent="0.35">
      <c r="A3" s="8" t="s">
        <v>4</v>
      </c>
      <c r="B3" s="6"/>
      <c r="C3" s="6"/>
    </row>
    <row r="4" spans="1:11" ht="15" customHeight="1" x14ac:dyDescent="0.35">
      <c r="A4" s="3" t="s">
        <v>5</v>
      </c>
      <c r="B4" s="6"/>
      <c r="C4" s="6"/>
    </row>
    <row r="5" spans="1:11" ht="14.25" customHeight="1" x14ac:dyDescent="0.35">
      <c r="A5" s="8" t="s">
        <v>6</v>
      </c>
      <c r="B5" s="6"/>
      <c r="C5" s="6"/>
    </row>
    <row r="6" spans="1:11" x14ac:dyDescent="0.35">
      <c r="A6" s="2" t="s">
        <v>7</v>
      </c>
      <c r="B6" s="2" t="s">
        <v>8</v>
      </c>
      <c r="C6" s="2" t="s">
        <v>9</v>
      </c>
      <c r="D6" s="2" t="s">
        <v>10</v>
      </c>
      <c r="E6" s="2" t="s">
        <v>142</v>
      </c>
    </row>
    <row r="7" spans="1:11" ht="18.5" x14ac:dyDescent="0.45">
      <c r="A7" s="16" t="s">
        <v>11</v>
      </c>
      <c r="B7" s="17">
        <f>AVERAGE(B8:B10)</f>
        <v>1.6666666666666667</v>
      </c>
      <c r="C7" s="17">
        <v>3</v>
      </c>
      <c r="D7" s="15" cm="1">
        <f t="array" ref="D7">_xlfn.IFS(B7+C7&gt;=SQRT($K$18),3,B7+C7&gt;=SQRT($K$17),2,B7+C7&gt;=$K$16,1)</f>
        <v>1</v>
      </c>
      <c r="E7" s="19" t="s">
        <v>121</v>
      </c>
    </row>
    <row r="8" spans="1:11" x14ac:dyDescent="0.35">
      <c r="A8" s="9" t="s">
        <v>12</v>
      </c>
      <c r="B8" s="39">
        <v>3</v>
      </c>
      <c r="C8" s="39">
        <v>1</v>
      </c>
      <c r="D8" s="1" cm="1">
        <f t="array" ref="D8">_xlfn.IFS(B8+C8&gt;=SQRT($K$18),3,B8+C8&gt;=SQRT($K$17),2,B8+C8&gt;=$K$16,1)</f>
        <v>1</v>
      </c>
      <c r="E8" s="6"/>
    </row>
    <row r="9" spans="1:11" x14ac:dyDescent="0.35">
      <c r="A9" s="9" t="s">
        <v>13</v>
      </c>
      <c r="B9" s="39">
        <v>1</v>
      </c>
      <c r="C9" s="39">
        <v>1</v>
      </c>
      <c r="D9" s="1" cm="1">
        <f t="array" ref="D9">_xlfn.IFS(B9+C9&gt;=SQRT($K$18),3,B9+C9&gt;=SQRT($K$17),2,B9+C9&gt;=$K$16,1)</f>
        <v>1</v>
      </c>
      <c r="E9" s="6"/>
    </row>
    <row r="10" spans="1:11" x14ac:dyDescent="0.35">
      <c r="A10" s="9" t="s">
        <v>14</v>
      </c>
      <c r="B10" s="39">
        <v>1</v>
      </c>
      <c r="C10" s="39">
        <v>3</v>
      </c>
      <c r="D10" s="1" cm="1">
        <f t="array" ref="D10">_xlfn.IFS(B10+C10&gt;=SQRT($K$18),3,B10+C10&gt;=SQRT($K$17),2,B10+C10&gt;=$K$16,1)</f>
        <v>1</v>
      </c>
      <c r="E10" s="6"/>
    </row>
    <row r="11" spans="1:11" ht="18.5" x14ac:dyDescent="0.45">
      <c r="A11" s="16" t="s">
        <v>15</v>
      </c>
      <c r="B11" s="17">
        <f>AVERAGE(B12:B13)</f>
        <v>6</v>
      </c>
      <c r="C11" s="17">
        <f>AVERAGE(C12:C13)</f>
        <v>4</v>
      </c>
      <c r="D11" s="15" cm="1">
        <f t="array" ref="D11">_xlfn.IFS(B11+C11&gt;=SQRT($K$18),3,B11+C11&gt;=SQRT($K$17),2,B11+C11&gt;=$K$16,1)</f>
        <v>3</v>
      </c>
      <c r="E11" s="19" t="s">
        <v>122</v>
      </c>
    </row>
    <row r="12" spans="1:11" x14ac:dyDescent="0.35">
      <c r="A12" s="9" t="s">
        <v>16</v>
      </c>
      <c r="B12" s="39">
        <v>9</v>
      </c>
      <c r="C12" s="39">
        <v>5</v>
      </c>
      <c r="D12" s="1" cm="1">
        <f t="array" ref="D12">_xlfn.IFS(B12+C12&gt;=SQRT($K$18),3,B12+C12&gt;=SQRT($K$17),2,B12+C12&gt;=$K$16,1)</f>
        <v>3</v>
      </c>
      <c r="E12" s="6"/>
    </row>
    <row r="13" spans="1:11" x14ac:dyDescent="0.35">
      <c r="A13" s="9" t="s">
        <v>17</v>
      </c>
      <c r="B13" s="39">
        <v>3</v>
      </c>
      <c r="C13" s="39">
        <v>3</v>
      </c>
      <c r="D13" s="1" cm="1">
        <f t="array" ref="D13">_xlfn.IFS(B13+C13&gt;=SQRT($K$18),3,B13+C13&gt;=SQRT($K$17),2,B13+C13&gt;=$K$16,1)</f>
        <v>2</v>
      </c>
      <c r="E13" s="6"/>
    </row>
    <row r="14" spans="1:11" ht="18.5" x14ac:dyDescent="0.45">
      <c r="A14" s="16" t="s">
        <v>19</v>
      </c>
      <c r="B14" s="17">
        <f>AVERAGE(B15:B16)</f>
        <v>5.5</v>
      </c>
      <c r="C14" s="17">
        <f>AVERAGE(C15:C16)</f>
        <v>5.5</v>
      </c>
      <c r="D14" s="15" cm="1">
        <f t="array" ref="D14">_xlfn.IFS(B14+C14&gt;=SQRT($K$18),3,B14+C14&gt;=SQRT($K$17),2,B14+C14&gt;=$K$16,1)</f>
        <v>3</v>
      </c>
      <c r="E14" s="19" t="s">
        <v>123</v>
      </c>
    </row>
    <row r="15" spans="1:11" x14ac:dyDescent="0.35">
      <c r="A15" s="9" t="s">
        <v>20</v>
      </c>
      <c r="B15" s="39">
        <v>10</v>
      </c>
      <c r="C15" s="39">
        <v>8</v>
      </c>
      <c r="D15" s="1" cm="1">
        <f t="array" ref="D15">_xlfn.IFS(B15+C15&gt;=SQRT($K$18),3,B15+C15&gt;=SQRT($K$17),2,B15+C15&gt;=$K$16,1)</f>
        <v>3</v>
      </c>
      <c r="E15" s="6"/>
      <c r="G15" s="10" t="s">
        <v>18</v>
      </c>
      <c r="H15" s="10" t="s">
        <v>144</v>
      </c>
      <c r="J15" s="20" t="s">
        <v>18</v>
      </c>
      <c r="K15" s="20" t="s">
        <v>143</v>
      </c>
    </row>
    <row r="16" spans="1:11" x14ac:dyDescent="0.35">
      <c r="A16" s="9" t="s">
        <v>21</v>
      </c>
      <c r="B16" s="39">
        <v>1</v>
      </c>
      <c r="C16" s="39">
        <v>3</v>
      </c>
      <c r="D16" s="1" cm="1">
        <f t="array" ref="D16">_xlfn.IFS(B16+C16&gt;=SQRT($K$18),3,B16+C16&gt;=SQRT($K$17),2,B16+C16&gt;=$K$16,1)</f>
        <v>1</v>
      </c>
      <c r="E16" s="6"/>
      <c r="G16" s="10">
        <v>1</v>
      </c>
      <c r="H16" s="10">
        <v>0</v>
      </c>
      <c r="J16" s="10">
        <v>1</v>
      </c>
      <c r="K16" s="10">
        <v>0</v>
      </c>
    </row>
    <row r="17" spans="1:17" ht="18.5" x14ac:dyDescent="0.45">
      <c r="A17" s="16" t="s">
        <v>22</v>
      </c>
      <c r="B17" s="17">
        <f>AVERAGE(B18:B19)</f>
        <v>4.5</v>
      </c>
      <c r="C17" s="17">
        <f>AVERAGE(C18:C19)</f>
        <v>6</v>
      </c>
      <c r="D17" s="15" cm="1">
        <f t="array" ref="D17">_xlfn.IFS(B17+C17&gt;=SQRT($K$18),3,B17+C17&gt;=SQRT($K$17),2,B17+C17&gt;=$K$16,1)</f>
        <v>3</v>
      </c>
      <c r="E17" s="19" t="s">
        <v>124</v>
      </c>
      <c r="G17" s="10">
        <v>2</v>
      </c>
      <c r="H17" s="40">
        <v>6</v>
      </c>
      <c r="J17" s="10">
        <v>2</v>
      </c>
      <c r="K17" s="10">
        <f>$H$17*$H$17</f>
        <v>36</v>
      </c>
    </row>
    <row r="18" spans="1:17" x14ac:dyDescent="0.35">
      <c r="A18" s="9" t="s">
        <v>23</v>
      </c>
      <c r="B18" s="39">
        <v>6</v>
      </c>
      <c r="C18" s="39">
        <v>9</v>
      </c>
      <c r="D18" s="1" cm="1">
        <f t="array" ref="D18">_xlfn.IFS(B18+C18&gt;=SQRT($K$18),3,B18+C18&gt;=SQRT($K$17),2,B18+C18&gt;=$K$16,1)</f>
        <v>3</v>
      </c>
      <c r="E18" s="6"/>
      <c r="G18" s="10">
        <v>3</v>
      </c>
      <c r="H18" s="40">
        <v>9</v>
      </c>
      <c r="J18" s="10">
        <v>3</v>
      </c>
      <c r="K18" s="10">
        <f>$H$18*$H$18</f>
        <v>81</v>
      </c>
    </row>
    <row r="19" spans="1:17" x14ac:dyDescent="0.35">
      <c r="A19" s="9" t="s">
        <v>24</v>
      </c>
      <c r="B19" s="39">
        <v>3</v>
      </c>
      <c r="C19" s="39">
        <v>3</v>
      </c>
      <c r="D19" s="1" cm="1">
        <f t="array" ref="D19">_xlfn.IFS(B19+C19&gt;=SQRT($K$18),3,B19+C19&gt;=SQRT($K$17),2,B19+C19&gt;=$K$16,1)</f>
        <v>2</v>
      </c>
      <c r="E19" s="6"/>
    </row>
    <row r="20" spans="1:17" ht="18.5" x14ac:dyDescent="0.45">
      <c r="A20" s="16" t="s">
        <v>25</v>
      </c>
      <c r="B20" s="17">
        <f>AVERAGE(B21:B22)</f>
        <v>6</v>
      </c>
      <c r="C20" s="17">
        <f>AVERAGE(C21:C22)</f>
        <v>3</v>
      </c>
      <c r="D20" s="15" cm="1">
        <f t="array" ref="D20">_xlfn.IFS(B20+C20&gt;=SQRT($K$18),3,B20+C20&gt;=SQRT($K$17),2,B20+C20&gt;=$K$16,1)</f>
        <v>3</v>
      </c>
      <c r="E20" s="19" t="s">
        <v>125</v>
      </c>
    </row>
    <row r="21" spans="1:17" x14ac:dyDescent="0.35">
      <c r="A21" s="9" t="s">
        <v>26</v>
      </c>
      <c r="B21" s="39">
        <v>9</v>
      </c>
      <c r="C21" s="39">
        <v>3</v>
      </c>
      <c r="D21" s="1" cm="1">
        <f t="array" ref="D21">_xlfn.IFS(B21+C21&gt;=SQRT($K$18),3,B21+C21&gt;=SQRT($K$17),2,B21+C21&gt;=$K$16,1)</f>
        <v>3</v>
      </c>
      <c r="E21" s="6"/>
    </row>
    <row r="22" spans="1:17" x14ac:dyDescent="0.35">
      <c r="A22" s="9" t="s">
        <v>27</v>
      </c>
      <c r="B22" s="39">
        <v>3</v>
      </c>
      <c r="C22" s="39">
        <v>3</v>
      </c>
      <c r="D22" s="1" cm="1">
        <f t="array" ref="D22">_xlfn.IFS(B22+C22&gt;=SQRT($K$18),3,B22+C22&gt;=SQRT($K$17),2,B22+C22&gt;=$K$16,1)</f>
        <v>2</v>
      </c>
      <c r="E22" s="6"/>
    </row>
    <row r="23" spans="1:17" ht="18.5" x14ac:dyDescent="0.45">
      <c r="A23" s="16" t="s">
        <v>28</v>
      </c>
      <c r="B23" s="17">
        <f t="shared" ref="B23:C23" si="0">AVERAGE(B24:B25)</f>
        <v>6</v>
      </c>
      <c r="C23" s="17">
        <f t="shared" si="0"/>
        <v>4.5</v>
      </c>
      <c r="D23" s="15" cm="1">
        <f t="array" ref="D23">_xlfn.IFS(B23+C23&gt;=SQRT($K$18),3,B23+C23&gt;=SQRT($K$17),2,B23+C23&gt;=$K$16,1)</f>
        <v>3</v>
      </c>
      <c r="E23" s="19" t="s">
        <v>126</v>
      </c>
      <c r="L23"/>
      <c r="M23"/>
      <c r="N23"/>
      <c r="O23"/>
      <c r="P23"/>
      <c r="Q23"/>
    </row>
    <row r="24" spans="1:17" x14ac:dyDescent="0.35">
      <c r="A24" s="9" t="s">
        <v>29</v>
      </c>
      <c r="B24" s="39">
        <v>9</v>
      </c>
      <c r="C24" s="39">
        <v>6</v>
      </c>
      <c r="D24" s="1" cm="1">
        <f t="array" ref="D24">_xlfn.IFS(B24+C24&gt;=SQRT($K$18),3,B24+C24&gt;=SQRT($K$17),2,B24+C24&gt;=$K$16,1)</f>
        <v>3</v>
      </c>
      <c r="E24" s="6"/>
      <c r="M24"/>
      <c r="N24"/>
      <c r="O24"/>
      <c r="P24"/>
      <c r="Q24"/>
    </row>
    <row r="25" spans="1:17" x14ac:dyDescent="0.35">
      <c r="A25" s="9" t="s">
        <v>30</v>
      </c>
      <c r="B25" s="39">
        <v>3</v>
      </c>
      <c r="C25" s="39">
        <v>3</v>
      </c>
      <c r="D25" s="1" cm="1">
        <f t="array" ref="D25">_xlfn.IFS(B25+C25&gt;=SQRT($K$18),3,B25+C25&gt;=SQRT($K$17),2,B25+C25&gt;=$K$16,1)</f>
        <v>2</v>
      </c>
      <c r="E25" s="6"/>
      <c r="K25"/>
      <c r="L25"/>
      <c r="M25"/>
      <c r="N25"/>
      <c r="O25"/>
      <c r="P25"/>
      <c r="Q25"/>
    </row>
    <row r="26" spans="1:17" ht="18.5" x14ac:dyDescent="0.45">
      <c r="A26" s="16" t="s">
        <v>31</v>
      </c>
      <c r="B26" s="17">
        <f t="shared" ref="B26:C26" si="1">AVERAGE(B27:B28)</f>
        <v>3</v>
      </c>
      <c r="C26" s="17">
        <f t="shared" si="1"/>
        <v>3</v>
      </c>
      <c r="D26" s="15" cm="1">
        <f t="array" ref="D26">_xlfn.IFS(B26+C26&gt;=SQRT($K$18),3,B26+C26&gt;=SQRT($K$17),2,B26+C26&gt;=$K$16,1)</f>
        <v>2</v>
      </c>
      <c r="E26" s="19" t="s">
        <v>127</v>
      </c>
      <c r="K26"/>
      <c r="L26"/>
      <c r="M26"/>
      <c r="N26"/>
      <c r="P26"/>
      <c r="Q26"/>
    </row>
    <row r="27" spans="1:17" x14ac:dyDescent="0.35">
      <c r="A27" s="9" t="s">
        <v>32</v>
      </c>
      <c r="B27" s="39">
        <v>3</v>
      </c>
      <c r="C27" s="39">
        <v>3</v>
      </c>
      <c r="D27" s="1" cm="1">
        <f t="array" ref="D27">_xlfn.IFS(B27+C27&gt;=SQRT($K$18),3,B27+C27&gt;=SQRT($K$17),2,B27+C27&gt;=$K$16,1)</f>
        <v>2</v>
      </c>
      <c r="E27" s="6"/>
      <c r="G27"/>
      <c r="H27"/>
      <c r="I27"/>
      <c r="J27"/>
      <c r="M27"/>
      <c r="N27"/>
      <c r="O27"/>
      <c r="P27"/>
      <c r="Q27"/>
    </row>
    <row r="28" spans="1:17" x14ac:dyDescent="0.35">
      <c r="A28" s="9" t="s">
        <v>33</v>
      </c>
      <c r="B28" s="39">
        <v>3</v>
      </c>
      <c r="C28" s="39">
        <v>3</v>
      </c>
      <c r="D28" s="1" cm="1">
        <f t="array" ref="D28">_xlfn.IFS(B28+C28&gt;=SQRT($K$18),3,B28+C28&gt;=SQRT($K$17),2,B28+C28&gt;=$K$16,1)</f>
        <v>2</v>
      </c>
      <c r="E28" s="6"/>
      <c r="G28"/>
      <c r="H28"/>
      <c r="I28"/>
      <c r="J28"/>
      <c r="K28"/>
      <c r="L28"/>
      <c r="M28"/>
      <c r="N28"/>
      <c r="O28"/>
      <c r="P28"/>
      <c r="Q28"/>
    </row>
    <row r="29" spans="1:17" ht="18.5" x14ac:dyDescent="0.45">
      <c r="A29" s="16" t="s">
        <v>34</v>
      </c>
      <c r="B29" s="17">
        <f t="shared" ref="B29:C29" si="2">AVERAGE(B30:B31)</f>
        <v>2</v>
      </c>
      <c r="C29" s="17">
        <f t="shared" si="2"/>
        <v>4.5</v>
      </c>
      <c r="D29" s="15" cm="1">
        <f t="array" ref="D29">_xlfn.IFS(B29+C29&gt;=SQRT($K$18),3,B29+C29&gt;=SQRT($K$17),2,B29+C29&gt;=$K$16,1)</f>
        <v>2</v>
      </c>
      <c r="E29" s="19" t="s">
        <v>128</v>
      </c>
      <c r="G29"/>
      <c r="H29"/>
      <c r="I29"/>
      <c r="J29"/>
      <c r="K29"/>
      <c r="L29"/>
      <c r="M29"/>
      <c r="N29"/>
      <c r="O29"/>
      <c r="P29"/>
      <c r="Q29"/>
    </row>
    <row r="30" spans="1:17" x14ac:dyDescent="0.35">
      <c r="A30" s="9" t="s">
        <v>35</v>
      </c>
      <c r="B30" s="39">
        <v>3</v>
      </c>
      <c r="C30" s="39">
        <v>6</v>
      </c>
      <c r="D30" s="1" cm="1">
        <f t="array" ref="D30">_xlfn.IFS(B30+C30&gt;=SQRT($K$18),3,B30+C30&gt;=SQRT($K$17),2,B30+C30&gt;=$K$16,1)</f>
        <v>3</v>
      </c>
      <c r="E30" s="6"/>
      <c r="G30"/>
      <c r="H30"/>
      <c r="I30"/>
      <c r="J30"/>
      <c r="K30"/>
      <c r="L30"/>
      <c r="M30"/>
      <c r="N30"/>
      <c r="O30"/>
      <c r="P30"/>
      <c r="Q30"/>
    </row>
    <row r="31" spans="1:17" x14ac:dyDescent="0.35">
      <c r="A31" s="9" t="s">
        <v>36</v>
      </c>
      <c r="B31" s="39">
        <v>1</v>
      </c>
      <c r="C31" s="39">
        <v>3</v>
      </c>
      <c r="D31" s="1" cm="1">
        <f t="array" ref="D31">_xlfn.IFS(B31+C31&gt;=SQRT($K$18),3,B31+C31&gt;=SQRT($K$17),2,B31+C31&gt;=$K$16,1)</f>
        <v>1</v>
      </c>
      <c r="E31" s="6"/>
      <c r="G31"/>
      <c r="H31"/>
      <c r="I31"/>
      <c r="J31"/>
      <c r="K31"/>
      <c r="L31"/>
      <c r="M31"/>
      <c r="N31"/>
      <c r="O31"/>
      <c r="P31"/>
      <c r="Q31"/>
    </row>
    <row r="32" spans="1:17" ht="18.5" x14ac:dyDescent="0.45">
      <c r="A32" s="16" t="s">
        <v>37</v>
      </c>
      <c r="B32" s="17">
        <f t="shared" ref="B32:C32" si="3">AVERAGE(B33:B34)</f>
        <v>5.5</v>
      </c>
      <c r="C32" s="17">
        <f t="shared" si="3"/>
        <v>6</v>
      </c>
      <c r="D32" s="15" cm="1">
        <f t="array" ref="D32">_xlfn.IFS(B32+C32&gt;=SQRT($K$18),3,B32+C32&gt;=SQRT($K$17),2,B32+C32&gt;=$K$16,1)</f>
        <v>3</v>
      </c>
      <c r="E32" s="19" t="s">
        <v>129</v>
      </c>
      <c r="G32"/>
      <c r="H32"/>
      <c r="I32"/>
      <c r="J32"/>
      <c r="K32"/>
      <c r="L32"/>
      <c r="M32"/>
      <c r="N32"/>
      <c r="O32"/>
      <c r="P32"/>
      <c r="Q32"/>
    </row>
    <row r="33" spans="1:17" x14ac:dyDescent="0.35">
      <c r="A33" s="9" t="s">
        <v>38</v>
      </c>
      <c r="B33" s="39">
        <v>3</v>
      </c>
      <c r="C33" s="39">
        <v>9</v>
      </c>
      <c r="D33" s="1" cm="1">
        <f t="array" ref="D33">_xlfn.IFS(B33+C33&gt;=SQRT($K$18),3,B33+C33&gt;=SQRT($K$17),2,B33+C33&gt;=$K$16,1)</f>
        <v>3</v>
      </c>
      <c r="E33" s="6"/>
      <c r="G33"/>
      <c r="H33"/>
      <c r="I33"/>
      <c r="J33"/>
      <c r="K33"/>
      <c r="L33"/>
      <c r="M33"/>
      <c r="N33"/>
      <c r="O33"/>
      <c r="P33"/>
      <c r="Q33"/>
    </row>
    <row r="34" spans="1:17" x14ac:dyDescent="0.35">
      <c r="A34" s="9" t="s">
        <v>39</v>
      </c>
      <c r="B34" s="39">
        <v>8</v>
      </c>
      <c r="C34" s="39">
        <v>3</v>
      </c>
      <c r="D34" s="1" cm="1">
        <f t="array" ref="D34">_xlfn.IFS(B34+C34&gt;=SQRT($K$18),3,B34+C34&gt;=SQRT($K$17),2,B34+C34&gt;=$K$16,1)</f>
        <v>3</v>
      </c>
      <c r="E34" s="6"/>
      <c r="G34"/>
      <c r="H34"/>
      <c r="I34"/>
      <c r="J34"/>
      <c r="K34"/>
      <c r="L34"/>
      <c r="M34"/>
      <c r="N34"/>
      <c r="O34"/>
      <c r="P34"/>
      <c r="Q34"/>
    </row>
    <row r="35" spans="1:17" ht="18.5" x14ac:dyDescent="0.45">
      <c r="A35" s="16" t="s">
        <v>40</v>
      </c>
      <c r="B35" s="17">
        <f t="shared" ref="B35:C35" si="4">AVERAGE(B36:B37)</f>
        <v>3</v>
      </c>
      <c r="C35" s="17">
        <f t="shared" si="4"/>
        <v>4</v>
      </c>
      <c r="D35" s="15" cm="1">
        <f t="array" ref="D35">_xlfn.IFS(B35+C35&gt;=SQRT($K$18),3,B35+C35&gt;=SQRT($K$17),2,B35+C35&gt;=$K$16,1)</f>
        <v>2</v>
      </c>
      <c r="E35" s="19" t="s">
        <v>130</v>
      </c>
      <c r="G35"/>
      <c r="H35"/>
      <c r="I35"/>
      <c r="J35"/>
      <c r="K35"/>
      <c r="L35"/>
      <c r="M35"/>
      <c r="N35"/>
      <c r="O35"/>
      <c r="P35"/>
      <c r="Q35"/>
    </row>
    <row r="36" spans="1:17" x14ac:dyDescent="0.35">
      <c r="A36" s="9" t="s">
        <v>41</v>
      </c>
      <c r="B36" s="39">
        <v>3</v>
      </c>
      <c r="C36" s="39">
        <v>5</v>
      </c>
      <c r="D36" s="1" cm="1">
        <f t="array" ref="D36">_xlfn.IFS(B36+C36&gt;=SQRT($K$18),3,B36+C36&gt;=SQRT($K$17),2,B36+C36&gt;=$K$16,1)</f>
        <v>2</v>
      </c>
      <c r="E36" s="6"/>
      <c r="G36"/>
      <c r="H36"/>
      <c r="I36"/>
      <c r="J36"/>
      <c r="K36"/>
      <c r="L36"/>
      <c r="M36"/>
      <c r="N36"/>
      <c r="O36"/>
      <c r="P36"/>
      <c r="Q36"/>
    </row>
    <row r="37" spans="1:17" x14ac:dyDescent="0.35">
      <c r="A37" s="9" t="s">
        <v>42</v>
      </c>
      <c r="B37" s="39">
        <v>3</v>
      </c>
      <c r="C37" s="39">
        <v>3</v>
      </c>
      <c r="D37" s="1" cm="1">
        <f t="array" ref="D37">_xlfn.IFS(B37+C37&gt;=SQRT($K$18),3,B37+C37&gt;=SQRT($K$17),2,B37+C37&gt;=$K$16,1)</f>
        <v>2</v>
      </c>
      <c r="E37" s="6"/>
      <c r="G37"/>
      <c r="H37"/>
      <c r="I37"/>
      <c r="J37"/>
      <c r="K37"/>
      <c r="L37"/>
      <c r="M37"/>
      <c r="N37"/>
      <c r="O37"/>
      <c r="P37"/>
      <c r="Q37"/>
    </row>
    <row r="38" spans="1:17" ht="18.5" x14ac:dyDescent="0.45">
      <c r="A38" s="16" t="s">
        <v>43</v>
      </c>
      <c r="B38" s="17">
        <f t="shared" ref="B38:C38" si="5">AVERAGE(B39:B40)</f>
        <v>6.5</v>
      </c>
      <c r="C38" s="17">
        <f t="shared" si="5"/>
        <v>3</v>
      </c>
      <c r="D38" s="15" cm="1">
        <f t="array" ref="D38">_xlfn.IFS(B38+C38&gt;=SQRT($K$18),3,B38+C38&gt;=SQRT($K$17),2,B38+C38&gt;=$K$16,1)</f>
        <v>3</v>
      </c>
      <c r="E38" s="19" t="s">
        <v>131</v>
      </c>
      <c r="G38"/>
      <c r="H38"/>
      <c r="I38"/>
      <c r="J38"/>
      <c r="K38"/>
      <c r="L38"/>
      <c r="M38"/>
      <c r="N38"/>
      <c r="O38"/>
      <c r="P38"/>
      <c r="Q38"/>
    </row>
    <row r="39" spans="1:17" x14ac:dyDescent="0.35">
      <c r="A39" s="9" t="s">
        <v>44</v>
      </c>
      <c r="B39" s="39">
        <v>10</v>
      </c>
      <c r="C39" s="39">
        <v>2</v>
      </c>
      <c r="D39" s="1" cm="1">
        <f t="array" ref="D39">_xlfn.IFS(B39+C39&gt;=SQRT($K$18),3,B39+C39&gt;=SQRT($K$17),2,B39+C39&gt;=$K$16,1)</f>
        <v>3</v>
      </c>
      <c r="E39" s="6"/>
      <c r="G39"/>
      <c r="H39"/>
      <c r="I39"/>
      <c r="J39"/>
      <c r="K39"/>
      <c r="L39"/>
      <c r="M39"/>
      <c r="N39"/>
      <c r="O39"/>
      <c r="P39"/>
      <c r="Q39"/>
    </row>
    <row r="40" spans="1:17" x14ac:dyDescent="0.35">
      <c r="A40" s="9" t="s">
        <v>45</v>
      </c>
      <c r="B40" s="39">
        <v>3</v>
      </c>
      <c r="C40" s="39">
        <v>4</v>
      </c>
      <c r="D40" s="1" cm="1">
        <f t="array" ref="D40">_xlfn.IFS(B40+C40&gt;=SQRT($K$18),3,B40+C40&gt;=SQRT($K$17),2,B40+C40&gt;=$K$16,1)</f>
        <v>2</v>
      </c>
      <c r="E40" s="6"/>
      <c r="G40"/>
      <c r="H40"/>
      <c r="I40"/>
      <c r="J40"/>
      <c r="K40"/>
      <c r="L40"/>
      <c r="M40"/>
      <c r="N40"/>
      <c r="O40"/>
      <c r="P40"/>
      <c r="Q40"/>
    </row>
    <row r="41" spans="1:17" ht="18.5" x14ac:dyDescent="0.45">
      <c r="A41" s="16" t="s">
        <v>46</v>
      </c>
      <c r="B41" s="17">
        <f>AVERAGE(B42:B44)</f>
        <v>7</v>
      </c>
      <c r="C41" s="17">
        <f>AVERAGE(C42:C44)</f>
        <v>3.6666666666666665</v>
      </c>
      <c r="D41" s="15" cm="1">
        <f t="array" ref="D41">_xlfn.IFS(B41+C41&gt;=SQRT($K$18),3,B41+C41&gt;=SQRT($K$17),2,B41+C41&gt;=$K$16,1)</f>
        <v>3</v>
      </c>
      <c r="E41" s="19" t="s">
        <v>132</v>
      </c>
      <c r="G41"/>
      <c r="H41"/>
      <c r="I41"/>
      <c r="J41"/>
      <c r="K41"/>
      <c r="L41"/>
      <c r="M41"/>
      <c r="N41"/>
      <c r="O41"/>
      <c r="P41"/>
      <c r="Q41"/>
    </row>
    <row r="42" spans="1:17" x14ac:dyDescent="0.35">
      <c r="A42" s="9" t="s">
        <v>47</v>
      </c>
      <c r="B42" s="39">
        <v>3</v>
      </c>
      <c r="C42" s="39">
        <v>7</v>
      </c>
      <c r="D42" s="1" cm="1">
        <f t="array" ref="D42">_xlfn.IFS(B42+C42&gt;=SQRT($K$18),3,B42+C42&gt;=SQRT($K$17),2,B42+C42&gt;=$K$16,1)</f>
        <v>3</v>
      </c>
      <c r="E42" s="6"/>
      <c r="G42"/>
      <c r="H42"/>
      <c r="I42"/>
      <c r="J42"/>
      <c r="K42"/>
      <c r="L42"/>
      <c r="M42"/>
      <c r="N42"/>
      <c r="O42"/>
      <c r="P42"/>
      <c r="Q42"/>
    </row>
    <row r="43" spans="1:17" x14ac:dyDescent="0.35">
      <c r="A43" s="9" t="s">
        <v>48</v>
      </c>
      <c r="B43" s="39">
        <v>9</v>
      </c>
      <c r="C43" s="39">
        <v>2</v>
      </c>
      <c r="D43" s="1" cm="1">
        <f t="array" ref="D43">_xlfn.IFS(B43+C43&gt;=SQRT($K$18),3,B43+C43&gt;=SQRT($K$17),2,B43+C43&gt;=$K$16,1)</f>
        <v>3</v>
      </c>
      <c r="E43" s="6"/>
      <c r="G43"/>
      <c r="H43"/>
      <c r="I43"/>
      <c r="J43"/>
      <c r="K43"/>
      <c r="L43"/>
      <c r="M43"/>
      <c r="N43"/>
      <c r="O43"/>
      <c r="P43"/>
      <c r="Q43"/>
    </row>
    <row r="44" spans="1:17" x14ac:dyDescent="0.35">
      <c r="A44" s="9" t="s">
        <v>49</v>
      </c>
      <c r="B44" s="39">
        <v>9</v>
      </c>
      <c r="C44" s="39">
        <v>2</v>
      </c>
      <c r="D44" s="1" cm="1">
        <f t="array" ref="D44">_xlfn.IFS(B44+C44&gt;=SQRT($K$18),3,B44+C44&gt;=SQRT($K$17),2,B44+C44&gt;=$K$16,1)</f>
        <v>3</v>
      </c>
      <c r="E44" s="6"/>
      <c r="G44"/>
      <c r="H44"/>
      <c r="I44"/>
      <c r="J44"/>
      <c r="K44"/>
      <c r="L44"/>
      <c r="M44"/>
      <c r="N44"/>
      <c r="O44"/>
      <c r="P44"/>
      <c r="Q44"/>
    </row>
    <row r="45" spans="1:17" ht="18.5" x14ac:dyDescent="0.45">
      <c r="A45" s="16" t="s">
        <v>50</v>
      </c>
      <c r="B45" s="17">
        <f>AVERAGE(B46:B47)</f>
        <v>8</v>
      </c>
      <c r="C45" s="17">
        <f>AVERAGE(C46:C47)</f>
        <v>5.5</v>
      </c>
      <c r="D45" s="15" cm="1">
        <f t="array" ref="D45">_xlfn.IFS(B45+C45&gt;=SQRT($K$18),3,B45+C45&gt;=SQRT($K$17),2,B45+C45&gt;=$K$16,1)</f>
        <v>3</v>
      </c>
      <c r="E45" s="19" t="s">
        <v>133</v>
      </c>
      <c r="G45"/>
      <c r="H45"/>
      <c r="I45"/>
      <c r="J45"/>
      <c r="K45"/>
      <c r="L45"/>
      <c r="M45"/>
      <c r="N45"/>
      <c r="O45"/>
      <c r="P45"/>
      <c r="Q45"/>
    </row>
    <row r="46" spans="1:17" x14ac:dyDescent="0.35">
      <c r="A46" s="9" t="s">
        <v>51</v>
      </c>
      <c r="B46" s="39">
        <v>9</v>
      </c>
      <c r="C46" s="39">
        <v>3</v>
      </c>
      <c r="D46" s="1" cm="1">
        <f t="array" ref="D46">_xlfn.IFS(B46+C46&gt;=SQRT($K$18),3,B46+C46&gt;=SQRT($K$17),2,B46+C46&gt;=$K$16,1)</f>
        <v>3</v>
      </c>
      <c r="E46" s="6"/>
      <c r="G46"/>
      <c r="H46"/>
      <c r="I46"/>
      <c r="J46"/>
      <c r="K46"/>
      <c r="L46"/>
      <c r="M46"/>
      <c r="N46"/>
      <c r="O46"/>
      <c r="P46"/>
      <c r="Q46"/>
    </row>
    <row r="47" spans="1:17" x14ac:dyDescent="0.35">
      <c r="A47" s="9" t="s">
        <v>52</v>
      </c>
      <c r="B47" s="39">
        <v>7</v>
      </c>
      <c r="C47" s="39">
        <v>8</v>
      </c>
      <c r="D47" s="1" cm="1">
        <f t="array" ref="D47">_xlfn.IFS(B47+C47&gt;=SQRT($K$18),3,B47+C47&gt;=SQRT($K$17),2,B47+C47&gt;=$K$16,1)</f>
        <v>3</v>
      </c>
      <c r="E47" s="6"/>
      <c r="F47"/>
      <c r="G47"/>
      <c r="H47"/>
      <c r="I47"/>
      <c r="J47"/>
      <c r="K47"/>
      <c r="L47"/>
      <c r="M47"/>
      <c r="N47"/>
      <c r="O47"/>
      <c r="P47"/>
      <c r="Q47"/>
    </row>
    <row r="48" spans="1:17" ht="18.5" x14ac:dyDescent="0.45">
      <c r="A48" s="16" t="s">
        <v>53</v>
      </c>
      <c r="B48" s="17">
        <f>AVERAGE(B49:B50)</f>
        <v>2.5</v>
      </c>
      <c r="C48" s="17">
        <f>AVERAGE(C49:C50)</f>
        <v>8.5</v>
      </c>
      <c r="D48" s="15" cm="1">
        <f t="array" ref="D48">_xlfn.IFS(B48+C48&gt;=SQRT($K$18),3,B48+C48&gt;=SQRT($K$17),2,B48+C48&gt;=$K$16,1)</f>
        <v>3</v>
      </c>
      <c r="E48" s="19" t="s">
        <v>134</v>
      </c>
      <c r="G48"/>
      <c r="H48"/>
      <c r="I48"/>
      <c r="J48"/>
      <c r="K48"/>
      <c r="L48"/>
      <c r="M48"/>
      <c r="N48"/>
      <c r="O48"/>
      <c r="P48"/>
      <c r="Q48"/>
    </row>
    <row r="49" spans="1:17" x14ac:dyDescent="0.35">
      <c r="A49" s="9" t="s">
        <v>54</v>
      </c>
      <c r="B49" s="39">
        <v>2</v>
      </c>
      <c r="C49" s="39">
        <v>9</v>
      </c>
      <c r="D49" s="1" cm="1">
        <f t="array" ref="D49">_xlfn.IFS(B49+C49&gt;=SQRT($K$18),3,B49+C49&gt;=SQRT($K$17),2,B49+C49&gt;=$K$16,1)</f>
        <v>3</v>
      </c>
      <c r="E49" s="6"/>
      <c r="G49"/>
      <c r="H49"/>
      <c r="I49"/>
      <c r="J49"/>
      <c r="K49"/>
      <c r="L49"/>
      <c r="M49"/>
      <c r="N49"/>
      <c r="O49"/>
      <c r="P49"/>
      <c r="Q49"/>
    </row>
    <row r="50" spans="1:17" x14ac:dyDescent="0.35">
      <c r="A50" s="9" t="s">
        <v>55</v>
      </c>
      <c r="B50" s="39">
        <v>3</v>
      </c>
      <c r="C50" s="39">
        <v>8</v>
      </c>
      <c r="D50" s="1" cm="1">
        <f t="array" ref="D50">_xlfn.IFS(B50+C50&gt;=SQRT($K$18),3,B50+C50&gt;=SQRT($K$17),2,B50+C50&gt;=$K$16,1)</f>
        <v>3</v>
      </c>
      <c r="E50" s="6"/>
      <c r="G50"/>
      <c r="H50"/>
      <c r="I50"/>
      <c r="J50"/>
      <c r="K50"/>
      <c r="L50"/>
      <c r="M50"/>
      <c r="N50"/>
      <c r="O50"/>
      <c r="P50"/>
      <c r="Q50"/>
    </row>
    <row r="51" spans="1:17" ht="18.5" x14ac:dyDescent="0.45">
      <c r="A51" s="16" t="s">
        <v>56</v>
      </c>
      <c r="B51" s="17">
        <f>AVERAGE(B52:B54)</f>
        <v>2.3333333333333335</v>
      </c>
      <c r="C51" s="17">
        <f>AVERAGE(C52:C54)</f>
        <v>5.666666666666667</v>
      </c>
      <c r="D51" s="15" cm="1">
        <f t="array" ref="D51">_xlfn.IFS(B51+C51&gt;=SQRT($K$18),3,B51+C51&gt;=SQRT($K$17),2,B51+C51&gt;=$K$16,1)</f>
        <v>2</v>
      </c>
      <c r="E51" s="19" t="s">
        <v>135</v>
      </c>
      <c r="G51"/>
      <c r="H51"/>
      <c r="I51"/>
      <c r="J51"/>
      <c r="K51"/>
      <c r="L51"/>
      <c r="M51"/>
      <c r="N51"/>
      <c r="O51"/>
      <c r="P51"/>
      <c r="Q51"/>
    </row>
    <row r="52" spans="1:17" x14ac:dyDescent="0.35">
      <c r="A52" s="9" t="s">
        <v>57</v>
      </c>
      <c r="B52" s="39">
        <v>1</v>
      </c>
      <c r="C52" s="39">
        <v>8</v>
      </c>
      <c r="D52" s="1" cm="1">
        <f t="array" ref="D52">_xlfn.IFS(B52+C52&gt;=SQRT($K$18),3,B52+C52&gt;=SQRT($K$17),2,B52+C52&gt;=$K$16,1)</f>
        <v>3</v>
      </c>
      <c r="E52" s="6"/>
      <c r="G52"/>
      <c r="H52"/>
      <c r="I52"/>
      <c r="J52"/>
      <c r="K52"/>
      <c r="L52"/>
      <c r="M52"/>
      <c r="N52"/>
      <c r="O52"/>
      <c r="P52"/>
      <c r="Q52"/>
    </row>
    <row r="53" spans="1:17" x14ac:dyDescent="0.35">
      <c r="A53" s="9" t="s">
        <v>58</v>
      </c>
      <c r="B53" s="39">
        <v>3</v>
      </c>
      <c r="C53" s="39">
        <v>7</v>
      </c>
      <c r="D53" s="1" cm="1">
        <f t="array" ref="D53">_xlfn.IFS(B53+C53&gt;=SQRT($K$18),3,B53+C53&gt;=SQRT($K$17),2,B53+C53&gt;=$K$16,1)</f>
        <v>3</v>
      </c>
      <c r="E53" s="6"/>
      <c r="G53"/>
      <c r="H53"/>
      <c r="I53"/>
      <c r="J53"/>
      <c r="K53"/>
      <c r="L53"/>
      <c r="M53"/>
      <c r="N53"/>
      <c r="O53"/>
      <c r="P53"/>
      <c r="Q53"/>
    </row>
    <row r="54" spans="1:17" x14ac:dyDescent="0.35">
      <c r="A54" s="9" t="s">
        <v>59</v>
      </c>
      <c r="B54" s="39">
        <v>3</v>
      </c>
      <c r="C54" s="39">
        <v>2</v>
      </c>
      <c r="D54" s="1" cm="1">
        <f t="array" ref="D54">_xlfn.IFS(B54+C54&gt;=SQRT($K$18),3,B54+C54&gt;=SQRT($K$17),2,B54+C54&gt;=$K$16,1)</f>
        <v>1</v>
      </c>
      <c r="E54" s="6"/>
    </row>
    <row r="55" spans="1:17" ht="18.5" x14ac:dyDescent="0.45">
      <c r="A55" s="16" t="s">
        <v>60</v>
      </c>
      <c r="B55" s="17">
        <f>AVERAGE(B56:B57)</f>
        <v>1.5</v>
      </c>
      <c r="C55" s="17">
        <f>AVERAGE(C56:C57)</f>
        <v>9.5</v>
      </c>
      <c r="D55" s="15" cm="1">
        <f t="array" ref="D55">_xlfn.IFS(B55+C55&gt;=SQRT($K$18),3,B55+C55&gt;=SQRT($K$17),2,B55+C55&gt;=$K$16,1)</f>
        <v>3</v>
      </c>
      <c r="E55" s="19" t="s">
        <v>136</v>
      </c>
    </row>
    <row r="56" spans="1:17" x14ac:dyDescent="0.35">
      <c r="A56" s="9" t="s">
        <v>61</v>
      </c>
      <c r="B56" s="39">
        <v>1</v>
      </c>
      <c r="C56" s="39">
        <v>9</v>
      </c>
      <c r="D56" s="1" cm="1">
        <f t="array" ref="D56">_xlfn.IFS(B56+C56&gt;=SQRT($K$18),3,B56+C56&gt;=SQRT($K$17),2,B56+C56&gt;=$K$16,1)</f>
        <v>3</v>
      </c>
      <c r="E56" s="6"/>
    </row>
    <row r="57" spans="1:17" x14ac:dyDescent="0.35">
      <c r="A57" s="9" t="s">
        <v>62</v>
      </c>
      <c r="B57" s="39">
        <v>2</v>
      </c>
      <c r="C57" s="39">
        <v>10</v>
      </c>
      <c r="D57" s="1" cm="1">
        <f t="array" ref="D57">_xlfn.IFS(B57+C57&gt;=SQRT($K$18),3,B57+C57&gt;=SQRT($K$17),2,B57+C57&gt;=$K$16,1)</f>
        <v>3</v>
      </c>
      <c r="E57" s="6"/>
    </row>
    <row r="58" spans="1:17" ht="18.5" x14ac:dyDescent="0.45">
      <c r="A58" s="16" t="s">
        <v>112</v>
      </c>
      <c r="B58" s="17">
        <f>AVERAGE(B59:B61)</f>
        <v>2.3333333333333335</v>
      </c>
      <c r="C58" s="17">
        <f>AVERAGE(C59:C61)</f>
        <v>2.3333333333333335</v>
      </c>
      <c r="D58" s="15" cm="1">
        <f t="array" ref="D58">_xlfn.IFS(B58+C58&gt;=SQRT($K$18),3,B58+C58&gt;=SQRT($K$17),2,B58+C58&gt;=$K$16,1)</f>
        <v>1</v>
      </c>
      <c r="E58" s="19" t="s">
        <v>137</v>
      </c>
    </row>
    <row r="59" spans="1:17" x14ac:dyDescent="0.35">
      <c r="A59" s="9" t="s">
        <v>63</v>
      </c>
      <c r="B59" s="39">
        <v>2</v>
      </c>
      <c r="C59" s="39">
        <v>2</v>
      </c>
      <c r="D59" s="1" cm="1">
        <f t="array" ref="D59">_xlfn.IFS(B59+C59&gt;=SQRT($K$18),3,B59+C59&gt;=SQRT($K$17),2,B59+C59&gt;=$K$16,1)</f>
        <v>1</v>
      </c>
      <c r="E59" s="6"/>
    </row>
    <row r="60" spans="1:17" x14ac:dyDescent="0.35">
      <c r="A60" s="9" t="s">
        <v>64</v>
      </c>
      <c r="B60" s="39">
        <v>2</v>
      </c>
      <c r="C60" s="39">
        <v>2</v>
      </c>
      <c r="D60" s="1" cm="1">
        <f t="array" ref="D60">_xlfn.IFS(B60+C60&gt;=SQRT($K$18),3,B60+C60&gt;=SQRT($K$17),2,B60+C60&gt;=$K$16,1)</f>
        <v>1</v>
      </c>
      <c r="E60" s="6"/>
    </row>
    <row r="61" spans="1:17" x14ac:dyDescent="0.35">
      <c r="A61" s="9" t="s">
        <v>65</v>
      </c>
      <c r="B61" s="39">
        <v>3</v>
      </c>
      <c r="C61" s="39">
        <v>3</v>
      </c>
      <c r="D61" s="1" cm="1">
        <f t="array" ref="D61">_xlfn.IFS(B61+C61&gt;=SQRT($K$18),3,B61+C61&gt;=SQRT($K$17),2,B61+C61&gt;=$K$16,1)</f>
        <v>2</v>
      </c>
      <c r="E61" s="6"/>
    </row>
    <row r="62" spans="1:17" ht="18.5" x14ac:dyDescent="0.45">
      <c r="A62" s="16" t="s">
        <v>66</v>
      </c>
      <c r="B62" s="17">
        <f>AVERAGE(B63:B65)</f>
        <v>2.3333333333333335</v>
      </c>
      <c r="C62" s="17">
        <f>AVERAGE(C63:C65)</f>
        <v>2.3333333333333335</v>
      </c>
      <c r="D62" s="15" cm="1">
        <f t="array" ref="D62">_xlfn.IFS(B62+C62&gt;=SQRT($K$18),3,B62+C62&gt;=SQRT($K$17),2,B62+C62&gt;=$K$16,1)</f>
        <v>1</v>
      </c>
      <c r="E62" s="19" t="s">
        <v>138</v>
      </c>
    </row>
    <row r="63" spans="1:17" x14ac:dyDescent="0.35">
      <c r="A63" s="9" t="s">
        <v>67</v>
      </c>
      <c r="B63" s="39">
        <v>2</v>
      </c>
      <c r="C63" s="39">
        <v>2</v>
      </c>
      <c r="D63" s="1" cm="1">
        <f t="array" ref="D63">_xlfn.IFS(B63+C63&gt;=SQRT($K$18),3,B63+C63&gt;=SQRT($K$17),2,B63+C63&gt;=$K$16,1)</f>
        <v>1</v>
      </c>
      <c r="E63" s="6"/>
    </row>
    <row r="64" spans="1:17" x14ac:dyDescent="0.35">
      <c r="A64" s="9" t="s">
        <v>68</v>
      </c>
      <c r="B64" s="39">
        <v>2</v>
      </c>
      <c r="C64" s="39">
        <v>2</v>
      </c>
      <c r="D64" s="1" cm="1">
        <f t="array" ref="D64">_xlfn.IFS(B64+C64&gt;=SQRT($K$18),3,B64+C64&gt;=SQRT($K$17),2,B64+C64&gt;=$K$16,1)</f>
        <v>1</v>
      </c>
      <c r="E64" s="6"/>
    </row>
    <row r="65" spans="1:6" x14ac:dyDescent="0.35">
      <c r="A65" s="9" t="s">
        <v>69</v>
      </c>
      <c r="B65" s="39">
        <v>3</v>
      </c>
      <c r="C65" s="39">
        <v>3</v>
      </c>
      <c r="D65" s="1" cm="1">
        <f t="array" ref="D65">_xlfn.IFS(B65+C65&gt;=SQRT($K$18),3,B65+C65&gt;=SQRT($K$17),2,B65+C65&gt;=$K$16,1)</f>
        <v>2</v>
      </c>
      <c r="E65" s="6"/>
    </row>
    <row r="66" spans="1:6" ht="18.5" x14ac:dyDescent="0.45">
      <c r="A66" s="18" t="s">
        <v>113</v>
      </c>
      <c r="B66" s="17">
        <f>AVERAGE(B67:B68)</f>
        <v>2</v>
      </c>
      <c r="C66" s="17">
        <f>AVERAGE(C67:C68)</f>
        <v>2</v>
      </c>
      <c r="D66" s="15" cm="1">
        <f t="array" ref="D66">_xlfn.IFS(B66+C66&gt;=SQRT($K$18),3,B66+C66&gt;=SQRT($K$17),2,B66+C66&gt;=$K$16,1)</f>
        <v>1</v>
      </c>
      <c r="E66" s="19" t="s">
        <v>139</v>
      </c>
    </row>
    <row r="67" spans="1:6" x14ac:dyDescent="0.35">
      <c r="A67" s="9" t="s">
        <v>70</v>
      </c>
      <c r="B67" s="39">
        <v>2</v>
      </c>
      <c r="C67" s="39">
        <v>2</v>
      </c>
      <c r="D67" s="1" cm="1">
        <f t="array" ref="D67">_xlfn.IFS(B67+C67&gt;=SQRT($K$18),3,B67+C67&gt;=SQRT($K$17),2,B67+C67&gt;=$K$16,1)</f>
        <v>1</v>
      </c>
      <c r="E67" s="6"/>
    </row>
    <row r="68" spans="1:6" x14ac:dyDescent="0.35">
      <c r="A68" s="9" t="s">
        <v>71</v>
      </c>
      <c r="B68" s="39">
        <v>2</v>
      </c>
      <c r="C68" s="39">
        <v>2</v>
      </c>
      <c r="D68" s="1" cm="1">
        <f t="array" ref="D68">_xlfn.IFS(B68+C68&gt;=SQRT($K$18),3,B68+C68&gt;=SQRT($K$17),2,B68+C68&gt;=$K$16,1)</f>
        <v>1</v>
      </c>
      <c r="E68" s="6"/>
    </row>
    <row r="69" spans="1:6" ht="21" x14ac:dyDescent="0.5">
      <c r="A69" s="16" t="s">
        <v>72</v>
      </c>
      <c r="B69" s="17">
        <f>AVERAGE(B70:B71)</f>
        <v>2</v>
      </c>
      <c r="C69" s="17">
        <f>AVERAGE(C70:C71)</f>
        <v>2</v>
      </c>
      <c r="D69" s="15" cm="1">
        <f t="array" ref="D69">_xlfn.IFS(B69+C69&gt;=SQRT($K$18),3,B69+C69&gt;=SQRT($K$17),2,B69+C69&gt;=$K$16,1)</f>
        <v>1</v>
      </c>
      <c r="E69" s="19" t="s">
        <v>140</v>
      </c>
      <c r="F69" s="11"/>
    </row>
    <row r="70" spans="1:6" x14ac:dyDescent="0.35">
      <c r="A70" s="9" t="s">
        <v>73</v>
      </c>
      <c r="B70" s="39">
        <v>2</v>
      </c>
      <c r="C70" s="39">
        <v>2</v>
      </c>
      <c r="D70" s="1" cm="1">
        <f t="array" ref="D70">_xlfn.IFS(B70+C70&gt;=SQRT($K$18),3,B70+C70&gt;=SQRT($K$17),2,B70+C70&gt;=$K$16,1)</f>
        <v>1</v>
      </c>
      <c r="E70" s="6"/>
    </row>
    <row r="71" spans="1:6" x14ac:dyDescent="0.35">
      <c r="A71" s="9" t="s">
        <v>68</v>
      </c>
      <c r="B71" s="39">
        <v>2</v>
      </c>
      <c r="C71" s="39">
        <v>2</v>
      </c>
      <c r="D71" s="1" cm="1">
        <f t="array" ref="D71">_xlfn.IFS(B71+C71&gt;=SQRT($K$18),3,B71+C71&gt;=SQRT($K$17),2,B71+C71&gt;=$K$16,1)</f>
        <v>1</v>
      </c>
      <c r="E71" s="6"/>
    </row>
    <row r="72" spans="1:6" ht="18.5" x14ac:dyDescent="0.45">
      <c r="A72" s="16" t="s">
        <v>74</v>
      </c>
      <c r="B72" s="17">
        <f>AVERAGE(B73:B74)</f>
        <v>2</v>
      </c>
      <c r="C72" s="17">
        <f>AVERAGE(C73:C74)</f>
        <v>2</v>
      </c>
      <c r="D72" s="15" cm="1">
        <f t="array" ref="D72">_xlfn.IFS(B72+C72&gt;=SQRT($K$18),3,B72+C72&gt;=SQRT($K$17),2,B72+C72&gt;=$K$16,1)</f>
        <v>1</v>
      </c>
      <c r="E72" s="19" t="s">
        <v>141</v>
      </c>
      <c r="F72" s="12"/>
    </row>
    <row r="73" spans="1:6" x14ac:dyDescent="0.35">
      <c r="A73" s="9" t="s">
        <v>75</v>
      </c>
      <c r="B73" s="39">
        <v>2</v>
      </c>
      <c r="C73" s="39">
        <v>2</v>
      </c>
      <c r="D73" s="1" cm="1">
        <f t="array" ref="D73">_xlfn.IFS(B73+C73&gt;=SQRT($K$18),3,B73+C73&gt;=SQRT($K$17),2,B73+C73&gt;=$K$16,1)</f>
        <v>1</v>
      </c>
      <c r="E73" s="6"/>
    </row>
    <row r="74" spans="1:6" x14ac:dyDescent="0.35">
      <c r="A74" s="9" t="s">
        <v>76</v>
      </c>
      <c r="B74" s="39">
        <v>2</v>
      </c>
      <c r="C74" s="39">
        <v>2</v>
      </c>
      <c r="D74" s="1" cm="1">
        <f t="array" ref="D74">_xlfn.IFS(B74+C74&gt;=SQRT($K$18),3,B74+C74&gt;=SQRT($K$17),2,B74+C74&gt;=$K$16,1)</f>
        <v>1</v>
      </c>
      <c r="E74" s="6"/>
    </row>
    <row r="75" spans="1:6" ht="17.25" customHeight="1" x14ac:dyDescent="0.35"/>
    <row r="78" spans="1:6" ht="21" x14ac:dyDescent="0.5">
      <c r="A78" s="7" t="s">
        <v>77</v>
      </c>
    </row>
    <row r="79" spans="1:6" x14ac:dyDescent="0.35">
      <c r="A79" s="2" t="s">
        <v>1</v>
      </c>
      <c r="B79" s="1" t="s">
        <v>2</v>
      </c>
      <c r="C79" s="1" t="s">
        <v>3</v>
      </c>
    </row>
    <row r="80" spans="1:6" ht="29" x14ac:dyDescent="0.35">
      <c r="A80" s="6" t="s">
        <v>78</v>
      </c>
      <c r="B80" s="6"/>
      <c r="C80" s="6"/>
    </row>
    <row r="81" spans="1:8" x14ac:dyDescent="0.35">
      <c r="A81" s="1" t="s">
        <v>5</v>
      </c>
    </row>
    <row r="82" spans="1:8" x14ac:dyDescent="0.35">
      <c r="A82" s="6" t="s">
        <v>79</v>
      </c>
      <c r="B82" s="6"/>
      <c r="C82" s="6"/>
    </row>
    <row r="83" spans="1:8" x14ac:dyDescent="0.35">
      <c r="A83" s="2" t="s">
        <v>7</v>
      </c>
      <c r="B83" s="1" t="s">
        <v>8</v>
      </c>
      <c r="C83" s="1" t="s">
        <v>9</v>
      </c>
      <c r="D83" s="1" t="s">
        <v>10</v>
      </c>
      <c r="E83" s="1" t="s">
        <v>148</v>
      </c>
    </row>
    <row r="84" spans="1:8" ht="18.5" x14ac:dyDescent="0.45">
      <c r="A84" s="13" t="s">
        <v>11</v>
      </c>
      <c r="B84" s="14">
        <f>AVERAGE(B85:B87)</f>
        <v>1.3333333333333333</v>
      </c>
      <c r="C84" s="14">
        <f>AVERAGE(C85:C87)</f>
        <v>1</v>
      </c>
      <c r="D84" s="15" cm="1">
        <f t="array" ref="D84">_xlfn.IFS(B84+C84&gt;=SQRT($K$18),3,B84+C84&gt;=SQRT($K$17),2,B84+C84&gt;=$K$16,1)</f>
        <v>1</v>
      </c>
      <c r="E84" s="14" t="s">
        <v>121</v>
      </c>
    </row>
    <row r="85" spans="1:8" x14ac:dyDescent="0.35">
      <c r="A85" s="9" t="s">
        <v>12</v>
      </c>
      <c r="B85" s="39">
        <v>2</v>
      </c>
      <c r="C85" s="39">
        <v>1</v>
      </c>
      <c r="D85" s="1" cm="1">
        <f t="array" ref="D85">_xlfn.IFS(B85+C85&gt;=SQRT($K$18),3,B85+C85&gt;=SQRT($K$17),2,B85+C85&gt;=$K$16,1)</f>
        <v>1</v>
      </c>
      <c r="E85" s="6"/>
      <c r="G85" s="10" t="s">
        <v>18</v>
      </c>
      <c r="H85" s="10" t="s">
        <v>144</v>
      </c>
    </row>
    <row r="86" spans="1:8" x14ac:dyDescent="0.35">
      <c r="A86" s="9" t="s">
        <v>13</v>
      </c>
      <c r="B86" s="39">
        <v>1</v>
      </c>
      <c r="C86" s="39">
        <v>1</v>
      </c>
      <c r="D86" s="1" cm="1">
        <f t="array" ref="D86">_xlfn.IFS(B86+C86&gt;=SQRT($K$18),3,B86+C86&gt;=SQRT($K$17),2,B86+C86&gt;=$K$16,1)</f>
        <v>1</v>
      </c>
      <c r="E86" s="6"/>
      <c r="G86" s="10">
        <v>1</v>
      </c>
      <c r="H86" s="10">
        <v>0</v>
      </c>
    </row>
    <row r="87" spans="1:8" x14ac:dyDescent="0.35">
      <c r="A87" s="9" t="s">
        <v>14</v>
      </c>
      <c r="B87" s="39">
        <v>1</v>
      </c>
      <c r="C87" s="39">
        <v>1</v>
      </c>
      <c r="D87" s="1" cm="1">
        <f t="array" ref="D87">_xlfn.IFS(B87+C87&gt;=SQRT($K$18),3,B87+C87&gt;=SQRT($K$17),2,B87+C87&gt;=$K$16,1)</f>
        <v>1</v>
      </c>
      <c r="E87" s="6"/>
      <c r="G87" s="10">
        <v>2</v>
      </c>
      <c r="H87" s="40">
        <v>5</v>
      </c>
    </row>
    <row r="88" spans="1:8" ht="18.5" x14ac:dyDescent="0.45">
      <c r="A88" s="13" t="s">
        <v>15</v>
      </c>
      <c r="B88" s="14">
        <f>AVERAGE(B89:B90)</f>
        <v>2</v>
      </c>
      <c r="C88" s="14">
        <f>AVERAGE(C89:C90)</f>
        <v>2</v>
      </c>
      <c r="D88" s="15" cm="1">
        <f t="array" ref="D88">_xlfn.IFS(B88+C88&gt;=SQRT($K$18),3,B88+C88&gt;=SQRT($K$17),2,B88+C88&gt;=$K$16,1)</f>
        <v>1</v>
      </c>
      <c r="E88" s="14" t="s">
        <v>122</v>
      </c>
      <c r="G88" s="10">
        <v>3</v>
      </c>
      <c r="H88" s="40">
        <v>10</v>
      </c>
    </row>
    <row r="89" spans="1:8" x14ac:dyDescent="0.35">
      <c r="A89" s="9" t="s">
        <v>16</v>
      </c>
      <c r="B89" s="39">
        <v>2</v>
      </c>
      <c r="C89" s="39">
        <v>2</v>
      </c>
      <c r="D89" s="1" cm="1">
        <f t="array" ref="D89">_xlfn.IFS(B89+C89&gt;=SQRT($K$18),3,B89+C89&gt;=SQRT($K$17),2,B89+C89&gt;=$K$16,1)</f>
        <v>1</v>
      </c>
      <c r="E89" s="6"/>
    </row>
    <row r="90" spans="1:8" x14ac:dyDescent="0.35">
      <c r="A90" s="9" t="s">
        <v>17</v>
      </c>
      <c r="B90" s="39">
        <v>2</v>
      </c>
      <c r="C90" s="39">
        <v>2</v>
      </c>
      <c r="D90" s="1" cm="1">
        <f t="array" ref="D90">_xlfn.IFS(B90+C90&gt;=SQRT($K$18),3,B90+C90&gt;=SQRT($K$17),2,B90+C90&gt;=$K$16,1)</f>
        <v>1</v>
      </c>
      <c r="E90" s="6"/>
    </row>
    <row r="91" spans="1:8" ht="18.5" x14ac:dyDescent="0.45">
      <c r="A91" s="13" t="s">
        <v>19</v>
      </c>
      <c r="B91" s="14">
        <f>AVERAGE(B92:B93)</f>
        <v>8.5</v>
      </c>
      <c r="C91" s="14">
        <f>AVERAGE(C92:C93)</f>
        <v>2</v>
      </c>
      <c r="D91" s="15" cm="1">
        <f t="array" ref="D91">_xlfn.IFS(B91+C91&gt;=SQRT($K$18),3,B91+C91&gt;=SQRT($K$17),2,B91+C91&gt;=$K$16,1)</f>
        <v>3</v>
      </c>
      <c r="E91" s="14" t="s">
        <v>123</v>
      </c>
    </row>
    <row r="92" spans="1:8" x14ac:dyDescent="0.35">
      <c r="A92" s="9" t="s">
        <v>20</v>
      </c>
      <c r="B92" s="39">
        <v>8</v>
      </c>
      <c r="C92" s="39">
        <v>2</v>
      </c>
      <c r="D92" s="1" cm="1">
        <f t="array" ref="D92">_xlfn.IFS(B92+C92&gt;=SQRT($K$18),3,B92+C92&gt;=SQRT($K$17),2,B92+C92&gt;=$K$16,1)</f>
        <v>3</v>
      </c>
      <c r="E92" s="6"/>
    </row>
    <row r="93" spans="1:8" x14ac:dyDescent="0.35">
      <c r="A93" s="9" t="s">
        <v>21</v>
      </c>
      <c r="B93" s="39">
        <v>9</v>
      </c>
      <c r="C93" s="39">
        <v>2</v>
      </c>
      <c r="D93" s="1" cm="1">
        <f t="array" ref="D93">_xlfn.IFS(B93+C93&gt;=SQRT($K$18),3,B93+C93&gt;=SQRT($K$17),2,B93+C93&gt;=$K$16,1)</f>
        <v>3</v>
      </c>
      <c r="E93" s="6"/>
    </row>
    <row r="94" spans="1:8" ht="18.5" x14ac:dyDescent="0.45">
      <c r="A94" s="13" t="s">
        <v>22</v>
      </c>
      <c r="B94" s="14">
        <f>AVERAGE(B95:B96)</f>
        <v>9.5</v>
      </c>
      <c r="C94" s="14">
        <f>AVERAGE(C95:C96)</f>
        <v>3</v>
      </c>
      <c r="D94" s="15" cm="1">
        <f t="array" ref="D94">_xlfn.IFS(B94+C94&gt;=SQRT($K$18),3,B94+C94&gt;=SQRT($K$17),2,B94+C94&gt;=$K$16,1)</f>
        <v>3</v>
      </c>
      <c r="E94" s="14" t="s">
        <v>124</v>
      </c>
    </row>
    <row r="95" spans="1:8" x14ac:dyDescent="0.35">
      <c r="A95" s="9" t="s">
        <v>23</v>
      </c>
      <c r="B95" s="39">
        <v>9</v>
      </c>
      <c r="C95" s="39">
        <v>4</v>
      </c>
      <c r="D95" s="1" cm="1">
        <f t="array" ref="D95">_xlfn.IFS(B95+C95&gt;=SQRT($K$18),3,B95+C95&gt;=SQRT($K$17),2,B95+C95&gt;=$K$16,1)</f>
        <v>3</v>
      </c>
      <c r="E95" s="6"/>
    </row>
    <row r="96" spans="1:8" x14ac:dyDescent="0.35">
      <c r="A96" s="9" t="s">
        <v>24</v>
      </c>
      <c r="B96" s="39">
        <v>10</v>
      </c>
      <c r="C96" s="39">
        <v>2</v>
      </c>
      <c r="D96" s="1" cm="1">
        <f t="array" ref="D96">_xlfn.IFS(B96+C96&gt;=SQRT($K$18),3,B96+C96&gt;=SQRT($K$17),2,B96+C96&gt;=$K$16,1)</f>
        <v>3</v>
      </c>
      <c r="E96" s="6"/>
    </row>
    <row r="97" spans="1:9" ht="18.5" x14ac:dyDescent="0.45">
      <c r="A97" s="13" t="s">
        <v>25</v>
      </c>
      <c r="B97" s="14">
        <f>AVERAGE(B98:B99)</f>
        <v>2</v>
      </c>
      <c r="C97" s="14">
        <f>AVERAGE(C98:C99)</f>
        <v>2</v>
      </c>
      <c r="D97" s="15" cm="1">
        <f t="array" ref="D97">_xlfn.IFS(B97+C97&gt;=SQRT($K$18),3,B97+C97&gt;=SQRT($K$17),2,B97+C97&gt;=$K$16,1)</f>
        <v>1</v>
      </c>
      <c r="E97" s="14" t="s">
        <v>125</v>
      </c>
    </row>
    <row r="98" spans="1:9" ht="15.65" customHeight="1" x14ac:dyDescent="0.35">
      <c r="A98" s="9" t="s">
        <v>26</v>
      </c>
      <c r="B98" s="39">
        <v>2</v>
      </c>
      <c r="C98" s="39">
        <v>2</v>
      </c>
      <c r="D98" s="1" cm="1">
        <f t="array" ref="D98">_xlfn.IFS(B98+C98&gt;=SQRT($K$18),3,B98+C98&gt;=SQRT($K$17),2,B98+C98&gt;=$K$16,1)</f>
        <v>1</v>
      </c>
      <c r="E98" s="6"/>
      <c r="H98" s="10" t="s">
        <v>18</v>
      </c>
      <c r="I98" s="10" t="s">
        <v>143</v>
      </c>
    </row>
    <row r="99" spans="1:9" x14ac:dyDescent="0.35">
      <c r="A99" s="9" t="s">
        <v>27</v>
      </c>
      <c r="B99" s="39">
        <v>2</v>
      </c>
      <c r="C99" s="39">
        <v>2</v>
      </c>
      <c r="D99" s="1" cm="1">
        <f t="array" ref="D99">_xlfn.IFS(B99+C99&gt;=SQRT($K$18),3,B99+C99&gt;=SQRT($K$17),2,B99+C99&gt;=$K$16,1)</f>
        <v>1</v>
      </c>
      <c r="E99" s="6"/>
      <c r="H99" s="10">
        <v>1</v>
      </c>
      <c r="I99" s="10">
        <v>0</v>
      </c>
    </row>
    <row r="100" spans="1:9" ht="18.5" x14ac:dyDescent="0.45">
      <c r="A100" s="13" t="s">
        <v>80</v>
      </c>
      <c r="B100" s="14">
        <f>AVERAGE(B101:B103)</f>
        <v>6.666666666666667</v>
      </c>
      <c r="C100" s="14">
        <f>AVERAGE(C101:C103)</f>
        <v>6.666666666666667</v>
      </c>
      <c r="D100" s="15" cm="1">
        <f t="array" ref="D100">_xlfn.IFS(B100+C100&gt;=SQRT($K$18),3,B100+C100&gt;=SQRT($K$17),2,B100+C100&gt;=$K$16,1)</f>
        <v>3</v>
      </c>
      <c r="E100" s="14" t="s">
        <v>126</v>
      </c>
      <c r="H100" s="10">
        <v>2</v>
      </c>
      <c r="I100" s="10">
        <f>$H$87*$H$87</f>
        <v>25</v>
      </c>
    </row>
    <row r="101" spans="1:9" x14ac:dyDescent="0.35">
      <c r="A101" s="9" t="s">
        <v>81</v>
      </c>
      <c r="B101" s="39">
        <v>9</v>
      </c>
      <c r="C101" s="39">
        <v>9</v>
      </c>
      <c r="D101" s="1" cm="1">
        <f t="array" ref="D101">_xlfn.IFS(B101+C101&gt;=SQRT($K$18),3,B101+C101&gt;=SQRT($K$17),2,B101+C101&gt;=$K$16,1)</f>
        <v>3</v>
      </c>
      <c r="E101" s="6"/>
      <c r="H101" s="10">
        <v>3</v>
      </c>
      <c r="I101" s="10">
        <f>$H$88*$H$88</f>
        <v>100</v>
      </c>
    </row>
    <row r="102" spans="1:9" x14ac:dyDescent="0.35">
      <c r="A102" s="9" t="s">
        <v>82</v>
      </c>
      <c r="B102" s="39">
        <v>9</v>
      </c>
      <c r="C102" s="39">
        <v>9</v>
      </c>
      <c r="D102" s="1" cm="1">
        <f t="array" ref="D102">_xlfn.IFS(B102+C102&gt;=SQRT($K$18),3,B102+C102&gt;=SQRT($K$17),2,B102+C102&gt;=$K$16,1)</f>
        <v>3</v>
      </c>
      <c r="E102" s="6"/>
    </row>
    <row r="103" spans="1:9" x14ac:dyDescent="0.35">
      <c r="A103" s="9" t="s">
        <v>83</v>
      </c>
      <c r="B103" s="39">
        <v>2</v>
      </c>
      <c r="C103" s="39">
        <v>2</v>
      </c>
      <c r="D103" s="1" cm="1">
        <f t="array" ref="D103">_xlfn.IFS(B103+C103&gt;=SQRT($K$18),3,B103+C103&gt;=SQRT($K$17),2,B103+C103&gt;=$K$16,1)</f>
        <v>1</v>
      </c>
      <c r="E103" s="6"/>
    </row>
    <row r="104" spans="1:9" ht="18.5" x14ac:dyDescent="0.45">
      <c r="A104" s="13" t="s">
        <v>84</v>
      </c>
      <c r="B104" s="14">
        <f>AVERAGE(B105:B106)</f>
        <v>7</v>
      </c>
      <c r="C104" s="14">
        <f>AVERAGE(C105:C106)</f>
        <v>9.5</v>
      </c>
      <c r="D104" s="15" cm="1">
        <f t="array" ref="D104">_xlfn.IFS(B104+C104&gt;=SQRT($K$18),3,B104+C104&gt;=SQRT($K$17),2,B104+C104&gt;=$K$16,1)</f>
        <v>3</v>
      </c>
      <c r="E104" s="14" t="s">
        <v>127</v>
      </c>
    </row>
    <row r="105" spans="1:9" x14ac:dyDescent="0.35">
      <c r="A105" s="9" t="s">
        <v>85</v>
      </c>
      <c r="B105" s="39">
        <v>4</v>
      </c>
      <c r="C105" s="39">
        <v>10</v>
      </c>
      <c r="D105" s="1" cm="1">
        <f t="array" ref="D105">_xlfn.IFS(B105+C105&gt;=SQRT($K$18),3,B105+C105&gt;=SQRT($K$17),2,B105+C105&gt;=$K$16,1)</f>
        <v>3</v>
      </c>
      <c r="E105" s="6"/>
    </row>
    <row r="106" spans="1:9" x14ac:dyDescent="0.35">
      <c r="A106" s="9" t="s">
        <v>86</v>
      </c>
      <c r="B106" s="39">
        <v>10</v>
      </c>
      <c r="C106" s="39">
        <v>9</v>
      </c>
      <c r="D106" s="1" cm="1">
        <f t="array" ref="D106">_xlfn.IFS(B106+C106&gt;=SQRT($K$18),3,B106+C106&gt;=SQRT($K$17),2,B106+C106&gt;=$K$16,1)</f>
        <v>3</v>
      </c>
      <c r="E106" s="6"/>
    </row>
    <row r="107" spans="1:9" ht="18.5" x14ac:dyDescent="0.45">
      <c r="A107" s="13" t="s">
        <v>28</v>
      </c>
      <c r="B107" s="14">
        <f>AVERAGE(B108:B109)</f>
        <v>3</v>
      </c>
      <c r="C107" s="14">
        <f>AVERAGE(C108:C109)</f>
        <v>3</v>
      </c>
      <c r="D107" s="15" cm="1">
        <f t="array" ref="D107">_xlfn.IFS(B107+C107&gt;=SQRT($K$18),3,B107+C107&gt;=SQRT($K$17),2,B107+C107&gt;=$K$16,1)</f>
        <v>2</v>
      </c>
      <c r="E107" s="14" t="s">
        <v>128</v>
      </c>
    </row>
    <row r="108" spans="1:9" x14ac:dyDescent="0.35">
      <c r="A108" s="9" t="s">
        <v>29</v>
      </c>
      <c r="B108" s="39">
        <v>3</v>
      </c>
      <c r="C108" s="39">
        <v>3</v>
      </c>
      <c r="D108" s="1" cm="1">
        <f t="array" ref="D108">_xlfn.IFS(B108+C108&gt;=SQRT($K$18),3,B108+C108&gt;=SQRT($K$17),2,B108+C108&gt;=$K$16,1)</f>
        <v>2</v>
      </c>
      <c r="E108" s="6"/>
    </row>
    <row r="109" spans="1:9" x14ac:dyDescent="0.35">
      <c r="A109" s="9" t="s">
        <v>30</v>
      </c>
      <c r="B109" s="39">
        <v>3</v>
      </c>
      <c r="C109" s="39">
        <v>3</v>
      </c>
      <c r="D109" s="1" cm="1">
        <f t="array" ref="D109">_xlfn.IFS(B109+C109&gt;=SQRT($K$18),3,B109+C109&gt;=SQRT($K$17),2,B109+C109&gt;=$K$16,1)</f>
        <v>2</v>
      </c>
      <c r="E109" s="6"/>
    </row>
    <row r="110" spans="1:9" ht="18.5" x14ac:dyDescent="0.45">
      <c r="A110" s="13" t="s">
        <v>31</v>
      </c>
      <c r="B110" s="14">
        <f>AVERAGE(B111:B112)</f>
        <v>3</v>
      </c>
      <c r="C110" s="14">
        <f>AVERAGE(C111:C112)</f>
        <v>4.5</v>
      </c>
      <c r="D110" s="15" cm="1">
        <f t="array" ref="D110">_xlfn.IFS(B110+C110&gt;=SQRT($K$18),3,B110+C110&gt;=SQRT($K$17),2,B110+C110&gt;=$K$16,1)</f>
        <v>2</v>
      </c>
      <c r="E110" s="14" t="s">
        <v>129</v>
      </c>
    </row>
    <row r="111" spans="1:9" x14ac:dyDescent="0.35">
      <c r="A111" s="9" t="s">
        <v>32</v>
      </c>
      <c r="B111" s="39">
        <v>4</v>
      </c>
      <c r="C111" s="39">
        <v>5</v>
      </c>
      <c r="D111" s="1" cm="1">
        <f t="array" ref="D111">_xlfn.IFS(B111+C111&gt;=SQRT($K$18),3,B111+C111&gt;=SQRT($K$17),2,B111+C111&gt;=$K$16,1)</f>
        <v>3</v>
      </c>
      <c r="E111" s="6"/>
    </row>
    <row r="112" spans="1:9" x14ac:dyDescent="0.35">
      <c r="A112" s="9" t="s">
        <v>33</v>
      </c>
      <c r="B112" s="39">
        <v>2</v>
      </c>
      <c r="C112" s="39">
        <v>4</v>
      </c>
      <c r="D112" s="1" cm="1">
        <f t="array" ref="D112">_xlfn.IFS(B112+C112&gt;=SQRT($K$18),3,B112+C112&gt;=SQRT($K$17),2,B112+C112&gt;=$K$16,1)</f>
        <v>2</v>
      </c>
      <c r="E112" s="6"/>
    </row>
    <row r="113" spans="1:6" ht="18.5" x14ac:dyDescent="0.45">
      <c r="A113" s="13" t="s">
        <v>34</v>
      </c>
      <c r="B113" s="14">
        <f>AVERAGE(B114:B115)</f>
        <v>5</v>
      </c>
      <c r="C113" s="14">
        <f>AVERAGE(C114:C115)</f>
        <v>2</v>
      </c>
      <c r="D113" s="15" cm="1">
        <f t="array" ref="D113">_xlfn.IFS(B113+C113&gt;=SQRT($K$18),3,B113+C113&gt;=SQRT($K$17),2,B113+C113&gt;=$K$16,1)</f>
        <v>2</v>
      </c>
      <c r="E113" s="14" t="s">
        <v>130</v>
      </c>
    </row>
    <row r="114" spans="1:6" x14ac:dyDescent="0.35">
      <c r="A114" s="9" t="s">
        <v>35</v>
      </c>
      <c r="B114" s="39">
        <v>4</v>
      </c>
      <c r="C114" s="39">
        <v>2</v>
      </c>
      <c r="D114" s="1" cm="1">
        <f t="array" ref="D114">_xlfn.IFS(B114+C114&gt;=SQRT($K$18),3,B114+C114&gt;=SQRT($K$17),2,B114+C114&gt;=$K$16,1)</f>
        <v>2</v>
      </c>
      <c r="E114" s="6"/>
    </row>
    <row r="115" spans="1:6" x14ac:dyDescent="0.35">
      <c r="A115" s="9" t="s">
        <v>36</v>
      </c>
      <c r="B115" s="39">
        <v>6</v>
      </c>
      <c r="C115" s="39">
        <v>2</v>
      </c>
      <c r="D115" s="1" cm="1">
        <f t="array" ref="D115">_xlfn.IFS(B115+C115&gt;=SQRT($K$18),3,B115+C115&gt;=SQRT($K$17),2,B115+C115&gt;=$K$16,1)</f>
        <v>2</v>
      </c>
      <c r="E115" s="6"/>
    </row>
    <row r="116" spans="1:6" ht="18.5" x14ac:dyDescent="0.45">
      <c r="A116" s="13" t="s">
        <v>37</v>
      </c>
      <c r="B116" s="14">
        <f>AVERAGE(B117:B118)</f>
        <v>2.5</v>
      </c>
      <c r="C116" s="14">
        <f>AVERAGE(C117:C118)</f>
        <v>3</v>
      </c>
      <c r="D116" s="15" cm="1">
        <f t="array" ref="D116">_xlfn.IFS(B116+C116&gt;=SQRT($K$18),3,B116+C116&gt;=SQRT($K$17),2,B116+C116&gt;=$K$16,1)</f>
        <v>1</v>
      </c>
      <c r="E116" s="14" t="s">
        <v>131</v>
      </c>
    </row>
    <row r="117" spans="1:6" x14ac:dyDescent="0.35">
      <c r="A117" s="9" t="s">
        <v>38</v>
      </c>
      <c r="B117" s="39">
        <v>3</v>
      </c>
      <c r="C117" s="39">
        <v>4</v>
      </c>
      <c r="D117" s="1" cm="1">
        <f t="array" ref="D117">_xlfn.IFS(B117+C117&gt;=SQRT($K$18),3,B117+C117&gt;=SQRT($K$17),2,B117+C117&gt;=$K$16,1)</f>
        <v>2</v>
      </c>
      <c r="E117" s="6"/>
    </row>
    <row r="118" spans="1:6" x14ac:dyDescent="0.35">
      <c r="A118" s="9" t="s">
        <v>39</v>
      </c>
      <c r="B118" s="39">
        <v>2</v>
      </c>
      <c r="C118" s="39">
        <v>2</v>
      </c>
      <c r="D118" s="1" cm="1">
        <f t="array" ref="D118">_xlfn.IFS(B118+C118&gt;=SQRT($K$18),3,B118+C118&gt;=SQRT($K$17),2,B118+C118&gt;=$K$16,1)</f>
        <v>1</v>
      </c>
      <c r="E118" s="6"/>
    </row>
    <row r="119" spans="1:6" ht="18.5" x14ac:dyDescent="0.45">
      <c r="A119" s="13" t="s">
        <v>40</v>
      </c>
      <c r="B119" s="14">
        <f>AVERAGE(B120:B121)</f>
        <v>4</v>
      </c>
      <c r="C119" s="14">
        <f>AVERAGE(C120:C121)</f>
        <v>2</v>
      </c>
      <c r="D119" s="15" cm="1">
        <f t="array" ref="D119">_xlfn.IFS(B119+C119&gt;=SQRT($K$18),3,B119+C119&gt;=SQRT($K$17),2,B119+C119&gt;=$K$16,1)</f>
        <v>2</v>
      </c>
      <c r="E119" s="14" t="s">
        <v>132</v>
      </c>
    </row>
    <row r="120" spans="1:6" x14ac:dyDescent="0.35">
      <c r="A120" s="9" t="s">
        <v>41</v>
      </c>
      <c r="B120" s="39">
        <v>4</v>
      </c>
      <c r="C120" s="39">
        <v>2</v>
      </c>
      <c r="D120" s="1" cm="1">
        <f t="array" ref="D120">_xlfn.IFS(B120+C120&gt;=SQRT($K$18),3,B120+C120&gt;=SQRT($K$17),2,B120+C120&gt;=$K$16,1)</f>
        <v>2</v>
      </c>
      <c r="E120" s="6"/>
    </row>
    <row r="121" spans="1:6" x14ac:dyDescent="0.35">
      <c r="A121" s="9" t="s">
        <v>42</v>
      </c>
      <c r="B121" s="39">
        <v>4</v>
      </c>
      <c r="C121" s="39">
        <v>2</v>
      </c>
      <c r="D121" s="1" cm="1">
        <f t="array" ref="D121">_xlfn.IFS(B121+C121&gt;=SQRT($K$18),3,B121+C121&gt;=SQRT($K$17),2,B121+C121&gt;=$K$16,1)</f>
        <v>2</v>
      </c>
      <c r="E121" s="6"/>
    </row>
    <row r="122" spans="1:6" ht="18.5" x14ac:dyDescent="0.45">
      <c r="A122" s="13" t="s">
        <v>87</v>
      </c>
      <c r="B122" s="14">
        <f>AVERAGE(B123:B124)</f>
        <v>4.5</v>
      </c>
      <c r="C122" s="14">
        <f>AVERAGE(C123:C124)</f>
        <v>3</v>
      </c>
      <c r="D122" s="15" cm="1">
        <f t="array" ref="D122">_xlfn.IFS(B122+C122&gt;=SQRT($K$18),3,B122+C122&gt;=SQRT($K$17),2,B122+C122&gt;=$K$16,1)</f>
        <v>2</v>
      </c>
      <c r="E122" s="14" t="s">
        <v>133</v>
      </c>
    </row>
    <row r="123" spans="1:6" x14ac:dyDescent="0.35">
      <c r="A123" s="9" t="s">
        <v>88</v>
      </c>
      <c r="B123" s="39">
        <v>2</v>
      </c>
      <c r="C123" s="39">
        <v>2</v>
      </c>
      <c r="D123" s="1" cm="1">
        <f t="array" ref="D123">_xlfn.IFS(B123+C123&gt;=SQRT($K$18),3,B123+C123&gt;=SQRT($K$17),2,B123+C123&gt;=$K$16,1)</f>
        <v>1</v>
      </c>
      <c r="E123" s="6"/>
    </row>
    <row r="124" spans="1:6" x14ac:dyDescent="0.35">
      <c r="A124" s="9" t="s">
        <v>89</v>
      </c>
      <c r="B124" s="39">
        <v>7</v>
      </c>
      <c r="C124" s="39">
        <v>4</v>
      </c>
      <c r="D124" s="1" cm="1">
        <f t="array" ref="D124">_xlfn.IFS(B124+C124&gt;=SQRT($K$18),3,B124+C124&gt;=SQRT($K$17),2,B124+C124&gt;=$K$16,1)</f>
        <v>3</v>
      </c>
      <c r="E124" s="6"/>
    </row>
    <row r="125" spans="1:6" ht="18.5" x14ac:dyDescent="0.45">
      <c r="A125" s="13" t="s">
        <v>90</v>
      </c>
      <c r="B125" s="14">
        <f>AVERAGE(B126:B127)</f>
        <v>2.5</v>
      </c>
      <c r="C125" s="14">
        <f>AVERAGE(C126:C127)</f>
        <v>7</v>
      </c>
      <c r="D125" s="15" cm="1">
        <f t="array" ref="D125">_xlfn.IFS(B125+C125&gt;=SQRT($K$18),3,B125+C125&gt;=SQRT($K$17),2,B125+C125&gt;=$K$16,1)</f>
        <v>3</v>
      </c>
      <c r="E125" s="14" t="s">
        <v>134</v>
      </c>
      <c r="F125" s="1">
        <v>3</v>
      </c>
    </row>
    <row r="126" spans="1:6" x14ac:dyDescent="0.35">
      <c r="A126" s="9" t="s">
        <v>91</v>
      </c>
      <c r="B126" s="39">
        <v>2</v>
      </c>
      <c r="C126" s="39">
        <v>7</v>
      </c>
      <c r="D126" s="1" cm="1">
        <f t="array" ref="D126">_xlfn.IFS(B126+C126&gt;=SQRT($K$18),3,B126+C126&gt;=SQRT($K$17),2,B126+C126&gt;=$K$16,1)</f>
        <v>3</v>
      </c>
      <c r="E126" s="6"/>
    </row>
    <row r="127" spans="1:6" x14ac:dyDescent="0.35">
      <c r="A127" s="9" t="s">
        <v>92</v>
      </c>
      <c r="B127" s="39">
        <v>3</v>
      </c>
      <c r="C127" s="39">
        <v>7</v>
      </c>
      <c r="D127" s="1" cm="1">
        <f t="array" ref="D127">_xlfn.IFS(B127+C127&gt;=SQRT($K$18),3,B127+C127&gt;=SQRT($K$17),2,B127+C127&gt;=$K$16,1)</f>
        <v>3</v>
      </c>
      <c r="E127" s="6"/>
    </row>
    <row r="128" spans="1:6" ht="18.5" x14ac:dyDescent="0.45">
      <c r="A128" s="13" t="s">
        <v>93</v>
      </c>
      <c r="B128" s="14">
        <f>AVERAGE(B129:B130)</f>
        <v>3</v>
      </c>
      <c r="C128" s="14">
        <f>AVERAGE(C129:C130)</f>
        <v>3</v>
      </c>
      <c r="D128" s="15" cm="1">
        <f t="array" ref="D128">_xlfn.IFS(B128+C128&gt;=SQRT($K$18),3,B128+C128&gt;=SQRT($K$17),2,B128+C128&gt;=$K$16,1)</f>
        <v>2</v>
      </c>
      <c r="E128" s="14" t="s">
        <v>135</v>
      </c>
    </row>
    <row r="129" spans="1:5" x14ac:dyDescent="0.35">
      <c r="A129" s="9" t="s">
        <v>94</v>
      </c>
      <c r="B129" s="39">
        <v>3</v>
      </c>
      <c r="C129" s="39">
        <v>3</v>
      </c>
      <c r="D129" s="1" cm="1">
        <f t="array" ref="D129">_xlfn.IFS(B129+C129&gt;=SQRT($K$18),3,B129+C129&gt;=SQRT($K$17),2,B129+C129&gt;=$K$16,1)</f>
        <v>2</v>
      </c>
      <c r="E129" s="6"/>
    </row>
    <row r="130" spans="1:5" x14ac:dyDescent="0.35">
      <c r="A130" s="9" t="s">
        <v>95</v>
      </c>
      <c r="B130" s="39">
        <v>3</v>
      </c>
      <c r="C130" s="39">
        <v>3</v>
      </c>
      <c r="D130" s="1" cm="1">
        <f t="array" ref="D130">_xlfn.IFS(B130+C130&gt;=SQRT($K$18),3,B130+C130&gt;=SQRT($K$17),2,B130+C130&gt;=$K$16,1)</f>
        <v>2</v>
      </c>
      <c r="E130" s="6"/>
    </row>
    <row r="131" spans="1:5" ht="18.5" x14ac:dyDescent="0.45">
      <c r="A131" s="13" t="s">
        <v>96</v>
      </c>
      <c r="B131" s="14">
        <f>AVERAGE(B132:B133)</f>
        <v>1.5</v>
      </c>
      <c r="C131" s="14">
        <f>AVERAGE(C132:C133)</f>
        <v>2.5</v>
      </c>
      <c r="D131" s="15" cm="1">
        <f t="array" ref="D131">_xlfn.IFS(B131+C131&gt;=SQRT($K$18),3,B131+C131&gt;=SQRT($K$17),2,B131+C131&gt;=$K$16,1)</f>
        <v>1</v>
      </c>
      <c r="E131" s="14" t="s">
        <v>136</v>
      </c>
    </row>
    <row r="132" spans="1:5" x14ac:dyDescent="0.35">
      <c r="A132" s="9" t="s">
        <v>97</v>
      </c>
      <c r="B132" s="39">
        <v>2</v>
      </c>
      <c r="C132" s="39">
        <v>2</v>
      </c>
      <c r="D132" s="1" cm="1">
        <f t="array" ref="D132">_xlfn.IFS(B132+C132&gt;=SQRT($K$18),3,B132+C132&gt;=SQRT($K$17),2,B132+C132&gt;=$K$16,1)</f>
        <v>1</v>
      </c>
      <c r="E132" s="6"/>
    </row>
    <row r="133" spans="1:5" x14ac:dyDescent="0.35">
      <c r="A133" s="9" t="s">
        <v>98</v>
      </c>
      <c r="B133" s="39">
        <v>1</v>
      </c>
      <c r="C133" s="39">
        <v>3</v>
      </c>
      <c r="D133" s="1" cm="1">
        <f t="array" ref="D133">_xlfn.IFS(B133+C133&gt;=SQRT($K$18),3,B133+C133&gt;=SQRT($K$17),2,B133+C133&gt;=$K$16,1)</f>
        <v>1</v>
      </c>
      <c r="E133" s="6"/>
    </row>
    <row r="134" spans="1:5" ht="18.5" x14ac:dyDescent="0.45">
      <c r="A134" s="13" t="s">
        <v>99</v>
      </c>
      <c r="B134" s="14">
        <f>AVERAGE(B135:B136)</f>
        <v>2</v>
      </c>
      <c r="C134" s="14">
        <f>AVERAGE(C135:C136)</f>
        <v>2</v>
      </c>
      <c r="D134" s="15" cm="1">
        <f t="array" ref="D134">_xlfn.IFS(B134+C134&gt;=SQRT($K$18),3,B134+C134&gt;=SQRT($K$17),2,B134+C134&gt;=$K$16,1)</f>
        <v>1</v>
      </c>
      <c r="E134" s="14" t="s">
        <v>137</v>
      </c>
    </row>
    <row r="135" spans="1:5" x14ac:dyDescent="0.35">
      <c r="A135" s="9" t="s">
        <v>100</v>
      </c>
      <c r="B135" s="39">
        <v>1</v>
      </c>
      <c r="C135" s="39">
        <v>2</v>
      </c>
      <c r="D135" s="1" cm="1">
        <f t="array" ref="D135">_xlfn.IFS(B135+C135&gt;=SQRT($K$18),3,B135+C135&gt;=SQRT($K$17),2,B135+C135&gt;=$K$16,1)</f>
        <v>1</v>
      </c>
      <c r="E135" s="6"/>
    </row>
    <row r="136" spans="1:5" x14ac:dyDescent="0.35">
      <c r="A136" s="9" t="s">
        <v>101</v>
      </c>
      <c r="B136" s="39">
        <v>3</v>
      </c>
      <c r="C136" s="39">
        <v>2</v>
      </c>
      <c r="D136" s="1" cm="1">
        <f t="array" ref="D136">_xlfn.IFS(B136+C136&gt;=SQRT($K$18),3,B136+C136&gt;=SQRT($K$17),2,B136+C136&gt;=$K$16,1)</f>
        <v>1</v>
      </c>
      <c r="E136" s="6"/>
    </row>
    <row r="137" spans="1:5" ht="18.5" x14ac:dyDescent="0.45">
      <c r="A137" s="13" t="s">
        <v>102</v>
      </c>
      <c r="B137" s="14">
        <f>AVERAGE(B138:B139)</f>
        <v>2.5</v>
      </c>
      <c r="C137" s="14">
        <f>AVERAGE(C138:C139)</f>
        <v>2</v>
      </c>
      <c r="D137" s="15" cm="1">
        <f t="array" ref="D137">_xlfn.IFS(B137+C137&gt;=SQRT($K$18),3,B137+C137&gt;=SQRT($K$17),2,B137+C137&gt;=$K$16,1)</f>
        <v>1</v>
      </c>
      <c r="E137" s="14" t="s">
        <v>138</v>
      </c>
    </row>
    <row r="138" spans="1:5" x14ac:dyDescent="0.35">
      <c r="A138" s="9" t="s">
        <v>61</v>
      </c>
      <c r="B138" s="39">
        <v>1</v>
      </c>
      <c r="C138" s="39">
        <v>1</v>
      </c>
      <c r="D138" s="1" cm="1">
        <f t="array" ref="D138">_xlfn.IFS(B138+C138&gt;=SQRT($K$18),3,B138+C138&gt;=SQRT($K$17),2,B138+C138&gt;=$K$16,1)</f>
        <v>1</v>
      </c>
      <c r="E138" s="6"/>
    </row>
    <row r="139" spans="1:5" x14ac:dyDescent="0.35">
      <c r="A139" s="9" t="s">
        <v>62</v>
      </c>
      <c r="B139" s="39">
        <v>4</v>
      </c>
      <c r="C139" s="39">
        <v>3</v>
      </c>
      <c r="D139" s="1" cm="1">
        <f t="array" ref="D139">_xlfn.IFS(B139+C139&gt;=SQRT($K$18),3,B139+C139&gt;=SQRT($K$17),2,B139+C139&gt;=$K$16,1)</f>
        <v>2</v>
      </c>
      <c r="E139" s="6"/>
    </row>
    <row r="140" spans="1:5" ht="18.5" x14ac:dyDescent="0.45">
      <c r="A140" s="13" t="s">
        <v>103</v>
      </c>
      <c r="B140" s="14">
        <f>AVERAGE(B141:B142)</f>
        <v>4</v>
      </c>
      <c r="C140" s="14">
        <f>AVERAGE(C141:C142)</f>
        <v>4.5</v>
      </c>
      <c r="D140" s="15" cm="1">
        <f t="array" ref="D140">_xlfn.IFS(B140+C140&gt;=SQRT($K$18),3,B140+C140&gt;=SQRT($K$17),2,B140+C140&gt;=$K$16,1)</f>
        <v>2</v>
      </c>
      <c r="E140" s="14" t="s">
        <v>139</v>
      </c>
    </row>
    <row r="141" spans="1:5" x14ac:dyDescent="0.35">
      <c r="A141" s="9" t="s">
        <v>104</v>
      </c>
      <c r="B141" s="39">
        <v>2</v>
      </c>
      <c r="C141" s="39">
        <v>5</v>
      </c>
      <c r="D141" s="1" cm="1">
        <f t="array" ref="D141">_xlfn.IFS(B141+C141&gt;=SQRT($K$18),3,B141+C141&gt;=SQRT($K$17),2,B141+C141&gt;=$K$16,1)</f>
        <v>2</v>
      </c>
      <c r="E141" s="6"/>
    </row>
    <row r="142" spans="1:5" x14ac:dyDescent="0.35">
      <c r="A142" s="9" t="s">
        <v>105</v>
      </c>
      <c r="B142" s="39">
        <v>6</v>
      </c>
      <c r="C142" s="39">
        <v>4</v>
      </c>
      <c r="D142" s="1" cm="1">
        <f t="array" ref="D142">_xlfn.IFS(B142+C142&gt;=SQRT($K$18),3,B142+C142&gt;=SQRT($K$17),2,B142+C142&gt;=$K$16,1)</f>
        <v>3</v>
      </c>
      <c r="E142" s="6"/>
    </row>
    <row r="143" spans="1:5" ht="18.5" x14ac:dyDescent="0.45">
      <c r="A143" s="13" t="s">
        <v>106</v>
      </c>
      <c r="B143" s="14">
        <f>AVERAGE(B144:B145)</f>
        <v>4.5</v>
      </c>
      <c r="C143" s="14">
        <f>AVERAGE(C144:C145)</f>
        <v>4.5</v>
      </c>
      <c r="D143" s="15" cm="1">
        <f t="array" ref="D143">_xlfn.IFS(B143+C143&gt;=SQRT($K$18),3,B143+C143&gt;=SQRT($K$17),2,B143+C143&gt;=$K$16,1)</f>
        <v>3</v>
      </c>
      <c r="E143" s="14" t="s">
        <v>140</v>
      </c>
    </row>
    <row r="144" spans="1:5" x14ac:dyDescent="0.35">
      <c r="A144" s="9" t="s">
        <v>107</v>
      </c>
      <c r="B144" s="39">
        <v>6</v>
      </c>
      <c r="C144" s="39">
        <v>7</v>
      </c>
      <c r="D144" s="1" cm="1">
        <f t="array" ref="D144">_xlfn.IFS(B144+C144&gt;=SQRT($K$18),3,B144+C144&gt;=SQRT($K$17),2,B144+C144&gt;=$K$16,1)</f>
        <v>3</v>
      </c>
      <c r="E144" s="6"/>
    </row>
    <row r="145" spans="1:5" x14ac:dyDescent="0.35">
      <c r="A145" s="9" t="s">
        <v>108</v>
      </c>
      <c r="B145" s="39">
        <v>3</v>
      </c>
      <c r="C145" s="39">
        <v>2</v>
      </c>
      <c r="D145" s="1" cm="1">
        <f t="array" ref="D145">_xlfn.IFS(B145+C145&gt;=SQRT($K$18),3,B145+C145&gt;=SQRT($K$17),2,B145+C145&gt;=$K$16,1)</f>
        <v>1</v>
      </c>
      <c r="E145" s="6"/>
    </row>
    <row r="146" spans="1:5" ht="18.5" x14ac:dyDescent="0.45">
      <c r="A146" s="13" t="s">
        <v>109</v>
      </c>
      <c r="B146" s="14">
        <f>AVERAGE(B147:B148)</f>
        <v>3</v>
      </c>
      <c r="C146" s="14">
        <f>AVERAGE(C147:C148)</f>
        <v>5</v>
      </c>
      <c r="D146" s="15" cm="1">
        <f t="array" ref="D146">_xlfn.IFS(B146+C146&gt;=SQRT($K$18),3,B146+C146&gt;=SQRT($K$17),2,B146+C146&gt;=$K$16,1)</f>
        <v>2</v>
      </c>
      <c r="E146" s="14" t="s">
        <v>141</v>
      </c>
    </row>
    <row r="147" spans="1:5" x14ac:dyDescent="0.35">
      <c r="A147" s="9" t="s">
        <v>110</v>
      </c>
      <c r="B147" s="39">
        <v>3</v>
      </c>
      <c r="C147" s="39">
        <v>5</v>
      </c>
      <c r="D147" s="1" cm="1">
        <f t="array" ref="D147">_xlfn.IFS(B147+C147&gt;=SQRT($K$18),3,B147+C147&gt;=SQRT($K$17),2,B147+C147&gt;=$K$16,1)</f>
        <v>2</v>
      </c>
      <c r="E147" s="6"/>
    </row>
    <row r="148" spans="1:5" x14ac:dyDescent="0.35">
      <c r="A148" s="9" t="s">
        <v>111</v>
      </c>
      <c r="B148" s="39">
        <v>3</v>
      </c>
      <c r="C148" s="39">
        <v>5</v>
      </c>
      <c r="D148" s="1" cm="1">
        <f t="array" ref="D148">_xlfn.IFS(B148+C148&gt;=SQRT($K$18),3,B148+C148&gt;=SQRT($K$17),2,B148+C148&gt;=$K$16,1)</f>
        <v>2</v>
      </c>
      <c r="E148" s="6"/>
    </row>
    <row r="149" spans="1:5" ht="18.5" x14ac:dyDescent="0.45">
      <c r="A149" s="13" t="s">
        <v>112</v>
      </c>
      <c r="B149" s="14">
        <f>AVERAGE(B150:B152)</f>
        <v>2.6666666666666665</v>
      </c>
      <c r="C149" s="14">
        <f>AVERAGE(C150:C152)</f>
        <v>2</v>
      </c>
      <c r="D149" s="15" cm="1">
        <f t="array" ref="D149">_xlfn.IFS(B149+C149&gt;=SQRT($K$18),3,B149+C149&gt;=SQRT($K$17),2,B149+C149&gt;=$K$16,1)</f>
        <v>1</v>
      </c>
      <c r="E149" s="14" t="s">
        <v>150</v>
      </c>
    </row>
    <row r="150" spans="1:5" x14ac:dyDescent="0.35">
      <c r="A150" s="9" t="s">
        <v>63</v>
      </c>
      <c r="B150" s="39">
        <v>3</v>
      </c>
      <c r="C150" s="39">
        <v>2</v>
      </c>
      <c r="D150" s="1" cm="1">
        <f t="array" ref="D150">_xlfn.IFS(B150+C150&gt;=SQRT($K$18),3,B150+C150&gt;=SQRT($K$17),2,B150+C150&gt;=$K$16,1)</f>
        <v>1</v>
      </c>
      <c r="E150" s="6"/>
    </row>
    <row r="151" spans="1:5" x14ac:dyDescent="0.35">
      <c r="A151" s="9" t="s">
        <v>64</v>
      </c>
      <c r="B151" s="39">
        <v>3</v>
      </c>
      <c r="C151" s="39">
        <v>1</v>
      </c>
      <c r="D151" s="1" cm="1">
        <f t="array" ref="D151">_xlfn.IFS(B151+C151&gt;=SQRT($K$18),3,B151+C151&gt;=SQRT($K$17),2,B151+C151&gt;=$K$16,1)</f>
        <v>1</v>
      </c>
      <c r="E151" s="6"/>
    </row>
    <row r="152" spans="1:5" x14ac:dyDescent="0.35">
      <c r="A152" s="9" t="s">
        <v>65</v>
      </c>
      <c r="B152" s="39">
        <v>2</v>
      </c>
      <c r="C152" s="39">
        <v>3</v>
      </c>
      <c r="D152" s="1" cm="1">
        <f t="array" ref="D152">_xlfn.IFS(B152+C152&gt;=SQRT($K$18),3,B152+C152&gt;=SQRT($K$17),2,B152+C152&gt;=$K$16,1)</f>
        <v>1</v>
      </c>
      <c r="E152" s="6"/>
    </row>
    <row r="153" spans="1:5" ht="18.5" x14ac:dyDescent="0.45">
      <c r="A153" s="13" t="s">
        <v>66</v>
      </c>
      <c r="B153" s="14">
        <f>AVERAGE(B154:B156)</f>
        <v>3.3333333333333335</v>
      </c>
      <c r="C153" s="14">
        <f>AVERAGE(C154:C156)</f>
        <v>4</v>
      </c>
      <c r="D153" s="15" cm="1">
        <f t="array" ref="D153">_xlfn.IFS(B153+C153&gt;=SQRT($K$18),3,B153+C153&gt;=SQRT($K$17),2,B153+C153&gt;=$K$16,1)</f>
        <v>2</v>
      </c>
      <c r="E153" s="14" t="s">
        <v>151</v>
      </c>
    </row>
    <row r="154" spans="1:5" x14ac:dyDescent="0.35">
      <c r="A154" s="9" t="s">
        <v>67</v>
      </c>
      <c r="B154" s="39">
        <v>3</v>
      </c>
      <c r="C154" s="39">
        <v>4</v>
      </c>
      <c r="D154" s="1" cm="1">
        <f t="array" ref="D154">_xlfn.IFS(B154+C154&gt;=SQRT($K$18),3,B154+C154&gt;=SQRT($K$17),2,B154+C154&gt;=$K$16,1)</f>
        <v>2</v>
      </c>
      <c r="E154" s="6"/>
    </row>
    <row r="155" spans="1:5" x14ac:dyDescent="0.35">
      <c r="A155" s="9" t="s">
        <v>68</v>
      </c>
      <c r="B155" s="39">
        <v>4</v>
      </c>
      <c r="C155" s="39">
        <v>3</v>
      </c>
      <c r="D155" s="1" cm="1">
        <f t="array" ref="D155">_xlfn.IFS(B155+C155&gt;=SQRT($K$18),3,B155+C155&gt;=SQRT($K$17),2,B155+C155&gt;=$K$16,1)</f>
        <v>2</v>
      </c>
      <c r="E155" s="6"/>
    </row>
    <row r="156" spans="1:5" x14ac:dyDescent="0.35">
      <c r="A156" s="9" t="s">
        <v>69</v>
      </c>
      <c r="B156" s="39">
        <v>3</v>
      </c>
      <c r="C156" s="39">
        <v>5</v>
      </c>
      <c r="D156" s="1" cm="1">
        <f t="array" ref="D156">_xlfn.IFS(B156+C156&gt;=SQRT($K$18),3,B156+C156&gt;=SQRT($K$17),2,B156+C156&gt;=$K$16,1)</f>
        <v>2</v>
      </c>
      <c r="E156" s="6"/>
    </row>
    <row r="157" spans="1:5" ht="18.5" x14ac:dyDescent="0.45">
      <c r="A157" s="13" t="s">
        <v>113</v>
      </c>
      <c r="B157" s="14">
        <f>AVERAGE(B158:B159)</f>
        <v>3.5</v>
      </c>
      <c r="C157" s="14">
        <f>AVERAGE(C158:C159)</f>
        <v>3</v>
      </c>
      <c r="D157" s="15" cm="1">
        <f t="array" ref="D157">_xlfn.IFS(B157+C157&gt;=SQRT($K$18),3,B157+C157&gt;=SQRT($K$17),2,B157+C157&gt;=$K$16,1)</f>
        <v>2</v>
      </c>
      <c r="E157" s="14" t="s">
        <v>152</v>
      </c>
    </row>
    <row r="158" spans="1:5" x14ac:dyDescent="0.35">
      <c r="A158" s="9" t="s">
        <v>114</v>
      </c>
      <c r="B158" s="39">
        <v>2</v>
      </c>
      <c r="C158" s="39">
        <v>2</v>
      </c>
      <c r="D158" s="1" cm="1">
        <f t="array" ref="D158">_xlfn.IFS(B158+C158&gt;=SQRT($K$18),3,B158+C158&gt;=SQRT($K$17),2,B158+C158&gt;=$K$16,1)</f>
        <v>1</v>
      </c>
      <c r="E158" s="6"/>
    </row>
    <row r="159" spans="1:5" x14ac:dyDescent="0.35">
      <c r="A159" s="9" t="s">
        <v>71</v>
      </c>
      <c r="B159" s="39">
        <v>5</v>
      </c>
      <c r="C159" s="39">
        <v>4</v>
      </c>
      <c r="D159" s="1" cm="1">
        <f t="array" ref="D159">_xlfn.IFS(B159+C159&gt;=SQRT($K$18),3,B159+C159&gt;=SQRT($K$17),2,B159+C159&gt;=$K$16,1)</f>
        <v>3</v>
      </c>
      <c r="E159" s="6"/>
    </row>
    <row r="160" spans="1:5" ht="18.5" x14ac:dyDescent="0.45">
      <c r="A160" s="13" t="s">
        <v>72</v>
      </c>
      <c r="B160" s="14">
        <f>AVERAGE(B161:B162)</f>
        <v>6</v>
      </c>
      <c r="C160" s="14">
        <f>AVERAGE(C161:C162)</f>
        <v>4.5</v>
      </c>
      <c r="D160" s="15" cm="1">
        <f t="array" ref="D160">_xlfn.IFS(B160+C160&gt;=SQRT($K$18),3,B160+C160&gt;=SQRT($K$17),2,B160+C160&gt;=$K$16,1)</f>
        <v>3</v>
      </c>
      <c r="E160" s="14" t="s">
        <v>153</v>
      </c>
    </row>
    <row r="161" spans="1:5" x14ac:dyDescent="0.35">
      <c r="A161" s="9" t="s">
        <v>73</v>
      </c>
      <c r="B161" s="39">
        <v>6</v>
      </c>
      <c r="C161" s="39">
        <v>6</v>
      </c>
      <c r="D161" s="1" cm="1">
        <f t="array" ref="D161">_xlfn.IFS(B161+C161&gt;=SQRT($K$18),3,B161+C161&gt;=SQRT($K$17),2,B161+C161&gt;=$K$16,1)</f>
        <v>3</v>
      </c>
      <c r="E161" s="6"/>
    </row>
    <row r="162" spans="1:5" x14ac:dyDescent="0.35">
      <c r="A162" s="9" t="s">
        <v>68</v>
      </c>
      <c r="B162" s="39">
        <v>6</v>
      </c>
      <c r="C162" s="39">
        <v>3</v>
      </c>
      <c r="D162" s="1" cm="1">
        <f t="array" ref="D162">_xlfn.IFS(B162+C162&gt;=SQRT($K$18),3,B162+C162&gt;=SQRT($K$17),2,B162+C162&gt;=$K$16,1)</f>
        <v>3</v>
      </c>
      <c r="E162" s="6"/>
    </row>
    <row r="163" spans="1:5" ht="18.5" x14ac:dyDescent="0.45">
      <c r="A163" s="13" t="s">
        <v>74</v>
      </c>
      <c r="B163" s="14">
        <f>AVERAGE(B164:B165)</f>
        <v>3</v>
      </c>
      <c r="C163" s="14">
        <f>AVERAGE(C164:C165)</f>
        <v>4</v>
      </c>
      <c r="D163" s="15" cm="1">
        <f t="array" ref="D163">_xlfn.IFS(B163+C163&gt;=SQRT($K$18),3,B163+C163&gt;=SQRT($K$17),2,B163+C163&gt;=$K$16,1)</f>
        <v>2</v>
      </c>
      <c r="E163" s="14" t="s">
        <v>154</v>
      </c>
    </row>
    <row r="164" spans="1:5" x14ac:dyDescent="0.35">
      <c r="A164" s="9" t="s">
        <v>75</v>
      </c>
      <c r="B164" s="39">
        <v>3</v>
      </c>
      <c r="C164" s="39">
        <v>6</v>
      </c>
      <c r="D164" s="1" cm="1">
        <f t="array" ref="D164">_xlfn.IFS(B164+C164&gt;=SQRT($K$18),3,B164+C164&gt;=SQRT($K$17),2,B164+C164&gt;=$K$16,1)</f>
        <v>3</v>
      </c>
      <c r="E164" s="6"/>
    </row>
    <row r="165" spans="1:5" x14ac:dyDescent="0.35">
      <c r="A165" s="9" t="s">
        <v>76</v>
      </c>
      <c r="B165" s="39">
        <v>3</v>
      </c>
      <c r="C165" s="39">
        <v>2</v>
      </c>
      <c r="D165" s="1" cm="1">
        <f t="array" ref="D165">_xlfn.IFS(B165+C165&gt;=SQRT($K$18),3,B165+C165&gt;=SQRT($K$17),2,B165+C165&gt;=$K$16,1)</f>
        <v>1</v>
      </c>
      <c r="E165" s="6"/>
    </row>
    <row r="166" spans="1:5" ht="18.5" x14ac:dyDescent="0.45">
      <c r="A166" s="13" t="s">
        <v>115</v>
      </c>
      <c r="B166" s="14">
        <f>AVERAGE(B167:B169)</f>
        <v>5</v>
      </c>
      <c r="C166" s="14">
        <f>AVERAGE(C167:C169)</f>
        <v>4</v>
      </c>
      <c r="D166" s="15" cm="1">
        <f t="array" ref="D166">_xlfn.IFS(B166+C166&gt;=SQRT($K$18),3,B166+C166&gt;=SQRT($K$17),2,B166+C166&gt;=$K$16,1)</f>
        <v>3</v>
      </c>
      <c r="E166" s="14" t="s">
        <v>149</v>
      </c>
    </row>
    <row r="167" spans="1:5" x14ac:dyDescent="0.35">
      <c r="A167" s="9" t="s">
        <v>116</v>
      </c>
      <c r="B167" s="39">
        <v>3</v>
      </c>
      <c r="C167" s="39">
        <v>6</v>
      </c>
      <c r="D167" s="1" cm="1">
        <f t="array" ref="D167">_xlfn.IFS(B167+C167&gt;=SQRT($K$18),3,B167+C167&gt;=SQRT($K$17),2,B167+C167&gt;=$K$16,1)</f>
        <v>3</v>
      </c>
      <c r="E167" s="6"/>
    </row>
    <row r="168" spans="1:5" x14ac:dyDescent="0.35">
      <c r="A168" s="9" t="s">
        <v>117</v>
      </c>
      <c r="B168" s="39">
        <v>6</v>
      </c>
      <c r="C168" s="39">
        <v>3</v>
      </c>
      <c r="D168" s="1" cm="1">
        <f t="array" ref="D168">_xlfn.IFS(B168+C168&gt;=SQRT($K$18),3,B168+C168&gt;=SQRT($K$17),2,B168+C168&gt;=$K$16,1)</f>
        <v>3</v>
      </c>
      <c r="E168" s="6"/>
    </row>
    <row r="169" spans="1:5" x14ac:dyDescent="0.35">
      <c r="A169" s="9" t="s">
        <v>118</v>
      </c>
      <c r="B169" s="39">
        <v>6</v>
      </c>
      <c r="C169" s="39">
        <v>3</v>
      </c>
      <c r="D169" s="1" cm="1">
        <f t="array" ref="D169">_xlfn.IFS(B169+C169&gt;=SQRT($K$18),3,B169+C169&gt;=SQRT($K$17),2,B169+C169&gt;=$K$16,1)</f>
        <v>3</v>
      </c>
      <c r="E169" s="6"/>
    </row>
  </sheetData>
  <mergeCells count="1">
    <mergeCell ref="G2:K2"/>
  </mergeCells>
  <phoneticPr fontId="2" type="noConversion"/>
  <conditionalFormatting sqref="D7:D74 D84:D169">
    <cfRule type="cellIs" dxfId="2" priority="4" operator="equal">
      <formula>3</formula>
    </cfRule>
    <cfRule type="cellIs" dxfId="1" priority="5" operator="equal">
      <formula>2</formula>
    </cfRule>
    <cfRule type="cellIs" dxfId="0" priority="6" operator="equal">
      <formula>1</formula>
    </cfRule>
  </conditionalFormatting>
  <dataValidations count="3">
    <dataValidation type="list" allowBlank="1" showInputMessage="1" showErrorMessage="1" sqref="B52:C54 B59:C61 B24:C25 B73:C74 B70:C71 B67:C68 B63:C65 B56:C57 B49:C50 B46:C47 B8:C10 B42:C44 B39:C40 B36:C37 B33:C34 B30:C31 B27:C28 B21:C22 B18:C19 B15:C16 B12:C13 B167:C169 B164:C165 B161:C162 B158:C159 B154:C156 B150:C152 B147:C148 B144:C145 B141:C142 B138:C139 B135:C136 B132:C133 B129:C130 B126:C127 B123:C124 B120:C121 B117:C118 B114:C115 B108:C109 B111:C112 B105:C106 B101:C103 B98:C99 B95:C96 B92:C93 B89:C90 B85:C87" xr:uid="{EB8056A2-86A9-4820-B446-959D3C61773E}">
      <formula1>"0,1,2,3,4,5,6,7,8,9,10"</formula1>
    </dataValidation>
    <dataValidation type="list" allowBlank="1" showInputMessage="1" showErrorMessage="1" sqref="B3:B5 B80:B82" xr:uid="{2E7A3FCD-07DC-4376-AA22-50E8F2A39520}">
      <formula1>"kyllä,tarkistetaan,ei"</formula1>
    </dataValidation>
    <dataValidation type="whole" operator="equal" allowBlank="1" showInputMessage="1" showErrorMessage="1" errorTitle="Väärä arvo" error="1. luokan alarajan arvon täytyy olla 0" sqref="H86 H16" xr:uid="{D958154A-F75C-4711-951C-DDCF58505F1A}">
      <formula1>0</formula1>
    </dataValidation>
  </dataValidations>
  <pageMargins left="0.7" right="0.7" top="0.75" bottom="0.75" header="0.3" footer="0.3"/>
  <pageSetup paperSize="9" scale="25" orientation="portrait" r:id="rId1"/>
  <drawing r:id="rId2"/>
  <tableParts count="4">
    <tablePart r:id="rId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920A-557C-4C1C-ACCE-EDC39DDDEA79}">
  <dimension ref="A1:R164"/>
  <sheetViews>
    <sheetView topLeftCell="A31" zoomScale="70" zoomScaleNormal="70" workbookViewId="0">
      <selection activeCell="H89" sqref="H89"/>
    </sheetView>
  </sheetViews>
  <sheetFormatPr defaultRowHeight="14.5" x14ac:dyDescent="0.35"/>
  <cols>
    <col min="1" max="1" width="56.81640625" bestFit="1" customWidth="1"/>
    <col min="2" max="2" width="15.26953125" bestFit="1" customWidth="1"/>
    <col min="3" max="3" width="12.453125" bestFit="1" customWidth="1"/>
    <col min="4" max="4" width="16.26953125" bestFit="1" customWidth="1"/>
    <col min="7" max="7" width="58.7265625" customWidth="1"/>
    <col min="8" max="8" width="21.26953125" bestFit="1" customWidth="1"/>
    <col min="9" max="9" width="12.453125" bestFit="1" customWidth="1"/>
    <col min="10" max="10" width="16.26953125" bestFit="1" customWidth="1"/>
    <col min="11" max="11" width="15" bestFit="1" customWidth="1"/>
    <col min="13" max="15" width="10.1796875" bestFit="1" customWidth="1"/>
    <col min="18" max="18" width="11.26953125" bestFit="1" customWidth="1"/>
    <col min="19" max="20" width="5.26953125" bestFit="1" customWidth="1"/>
  </cols>
  <sheetData>
    <row r="1" spans="1:10" x14ac:dyDescent="0.35">
      <c r="A1" s="30" t="s">
        <v>155</v>
      </c>
      <c r="G1" s="30" t="s">
        <v>156</v>
      </c>
    </row>
    <row r="2" spans="1:10" x14ac:dyDescent="0.35">
      <c r="A2" s="24" t="s">
        <v>7</v>
      </c>
      <c r="B2" s="24" t="s">
        <v>145</v>
      </c>
      <c r="C2" s="24" t="s">
        <v>146</v>
      </c>
      <c r="D2" s="24" t="s">
        <v>147</v>
      </c>
      <c r="G2" s="24" t="s">
        <v>7</v>
      </c>
      <c r="H2" s="24" t="s">
        <v>145</v>
      </c>
      <c r="I2" s="24" t="s">
        <v>146</v>
      </c>
      <c r="J2" s="24" t="s">
        <v>147</v>
      </c>
    </row>
    <row r="3" spans="1:10" ht="18.5" x14ac:dyDescent="0.45">
      <c r="A3" s="21" t="s">
        <v>11</v>
      </c>
      <c r="B3" s="26">
        <f>AVERAGE(B4:B6)</f>
        <v>0.18333333333333335</v>
      </c>
      <c r="C3" s="26">
        <f t="shared" ref="C3:D3" si="0">AVERAGE(C4:C6)</f>
        <v>0.43333333333333335</v>
      </c>
      <c r="D3" s="26">
        <f t="shared" si="0"/>
        <v>0.66666666666666663</v>
      </c>
      <c r="G3" s="21" t="s">
        <v>11</v>
      </c>
      <c r="H3" s="26">
        <f>AVERAGE(H4:H6)</f>
        <v>3.3333333333333333E-2</v>
      </c>
      <c r="I3" s="26">
        <f>AVERAGE(I4:I6)</f>
        <v>0.10000000000000002</v>
      </c>
      <c r="J3" s="26">
        <f>AVERAGE(J4:J6)</f>
        <v>0.25</v>
      </c>
    </row>
    <row r="4" spans="1:10" x14ac:dyDescent="0.35">
      <c r="A4" s="22" t="s">
        <v>12</v>
      </c>
      <c r="B4" s="27">
        <v>0.15</v>
      </c>
      <c r="C4" s="27">
        <v>0.35</v>
      </c>
      <c r="D4" s="27">
        <v>0.55000000000000004</v>
      </c>
      <c r="G4" s="22" t="s">
        <v>12</v>
      </c>
      <c r="H4" s="31">
        <v>0</v>
      </c>
      <c r="I4" s="31">
        <v>0.05</v>
      </c>
      <c r="J4" s="31">
        <v>0.2</v>
      </c>
    </row>
    <row r="5" spans="1:10" x14ac:dyDescent="0.35">
      <c r="A5" s="22" t="s">
        <v>13</v>
      </c>
      <c r="B5" s="27">
        <v>0.2</v>
      </c>
      <c r="C5" s="27">
        <v>0.45</v>
      </c>
      <c r="D5" s="27">
        <v>0.7</v>
      </c>
      <c r="G5" s="22" t="s">
        <v>13</v>
      </c>
      <c r="H5" s="31">
        <v>0.05</v>
      </c>
      <c r="I5" s="31">
        <v>0.1</v>
      </c>
      <c r="J5" s="31">
        <v>0.3</v>
      </c>
    </row>
    <row r="6" spans="1:10" x14ac:dyDescent="0.35">
      <c r="A6" s="22" t="s">
        <v>14</v>
      </c>
      <c r="B6" s="27">
        <v>0.2</v>
      </c>
      <c r="C6" s="27">
        <v>0.5</v>
      </c>
      <c r="D6" s="27">
        <v>0.75</v>
      </c>
      <c r="G6" s="22" t="s">
        <v>14</v>
      </c>
      <c r="H6" s="31">
        <v>0.05</v>
      </c>
      <c r="I6" s="31">
        <v>0.15</v>
      </c>
      <c r="J6" s="31">
        <v>0.25</v>
      </c>
    </row>
    <row r="7" spans="1:10" ht="18.5" x14ac:dyDescent="0.45">
      <c r="A7" s="21" t="s">
        <v>15</v>
      </c>
      <c r="B7" s="28">
        <f>AVERAGE(B8:B9)</f>
        <v>0.17499999999999999</v>
      </c>
      <c r="C7" s="28">
        <f t="shared" ref="C7:D7" si="1">AVERAGE(C8:C9)</f>
        <v>0.4</v>
      </c>
      <c r="D7" s="28">
        <f t="shared" si="1"/>
        <v>0.65</v>
      </c>
      <c r="G7" s="21" t="s">
        <v>15</v>
      </c>
      <c r="H7" s="28">
        <f>AVERAGE(H8:H9)</f>
        <v>0.05</v>
      </c>
      <c r="I7" s="28">
        <f>AVERAGE(I8:I9)</f>
        <v>0.15000000000000002</v>
      </c>
      <c r="J7" s="28">
        <f>AVERAGE(J8:J9)</f>
        <v>0.35</v>
      </c>
    </row>
    <row r="8" spans="1:10" x14ac:dyDescent="0.35">
      <c r="A8" s="22" t="s">
        <v>16</v>
      </c>
      <c r="B8" s="27">
        <v>0.25</v>
      </c>
      <c r="C8" s="27">
        <v>0.5</v>
      </c>
      <c r="D8" s="27">
        <v>0.75</v>
      </c>
      <c r="G8" s="22" t="s">
        <v>16</v>
      </c>
      <c r="H8" s="27">
        <v>0.05</v>
      </c>
      <c r="I8" s="27">
        <v>0.1</v>
      </c>
      <c r="J8" s="31">
        <v>0.2</v>
      </c>
    </row>
    <row r="9" spans="1:10" x14ac:dyDescent="0.35">
      <c r="A9" s="22" t="s">
        <v>17</v>
      </c>
      <c r="B9" s="27">
        <v>0.1</v>
      </c>
      <c r="C9" s="27">
        <v>0.3</v>
      </c>
      <c r="D9" s="27">
        <v>0.55000000000000004</v>
      </c>
      <c r="G9" s="22" t="s">
        <v>17</v>
      </c>
      <c r="H9" s="27">
        <v>0.05</v>
      </c>
      <c r="I9" s="27">
        <v>0.2</v>
      </c>
      <c r="J9" s="27">
        <v>0.5</v>
      </c>
    </row>
    <row r="10" spans="1:10" ht="18.5" x14ac:dyDescent="0.45">
      <c r="A10" s="21" t="s">
        <v>19</v>
      </c>
      <c r="B10" s="28">
        <f t="shared" ref="B10:D10" si="2">AVERAGE(B11:B12)</f>
        <v>0.17499999999999999</v>
      </c>
      <c r="C10" s="28">
        <f t="shared" si="2"/>
        <v>0.4</v>
      </c>
      <c r="D10" s="28">
        <f t="shared" si="2"/>
        <v>0.64999999999999991</v>
      </c>
      <c r="G10" s="21" t="s">
        <v>19</v>
      </c>
      <c r="H10" s="28">
        <f>AVERAGE(H11:H12)</f>
        <v>2.5000000000000001E-2</v>
      </c>
      <c r="I10" s="28">
        <f>AVERAGE(I11:I12)</f>
        <v>0.125</v>
      </c>
      <c r="J10" s="28">
        <f>AVERAGE(J11:J12)</f>
        <v>0.27500000000000002</v>
      </c>
    </row>
    <row r="11" spans="1:10" x14ac:dyDescent="0.35">
      <c r="A11" s="22" t="s">
        <v>20</v>
      </c>
      <c r="B11" s="27">
        <v>0.2</v>
      </c>
      <c r="C11" s="27">
        <v>0.45</v>
      </c>
      <c r="D11" s="27">
        <v>0.7</v>
      </c>
      <c r="G11" s="22" t="s">
        <v>20</v>
      </c>
      <c r="H11" s="31">
        <v>0.05</v>
      </c>
      <c r="I11" s="31">
        <v>0.15</v>
      </c>
      <c r="J11" s="31">
        <v>0.35</v>
      </c>
    </row>
    <row r="12" spans="1:10" x14ac:dyDescent="0.35">
      <c r="A12" s="22" t="s">
        <v>21</v>
      </c>
      <c r="B12" s="27">
        <v>0.15</v>
      </c>
      <c r="C12" s="27">
        <v>0.35</v>
      </c>
      <c r="D12" s="27">
        <v>0.6</v>
      </c>
      <c r="G12" s="22" t="s">
        <v>21</v>
      </c>
      <c r="H12" s="31">
        <v>0</v>
      </c>
      <c r="I12" s="31">
        <v>0.1</v>
      </c>
      <c r="J12" s="31">
        <v>0.2</v>
      </c>
    </row>
    <row r="13" spans="1:10" ht="18.5" x14ac:dyDescent="0.45">
      <c r="A13" s="21" t="s">
        <v>22</v>
      </c>
      <c r="B13" s="28">
        <f t="shared" ref="B13:D13" si="3">AVERAGE(B14:B15)</f>
        <v>0.17499999999999999</v>
      </c>
      <c r="C13" s="28">
        <f t="shared" si="3"/>
        <v>0.375</v>
      </c>
      <c r="D13" s="28">
        <f t="shared" si="3"/>
        <v>0.60000000000000009</v>
      </c>
      <c r="G13" s="21" t="s">
        <v>22</v>
      </c>
      <c r="H13" s="28">
        <f>AVERAGE(H14:H15)</f>
        <v>0.05</v>
      </c>
      <c r="I13" s="28">
        <f>AVERAGE(I14:I15)</f>
        <v>0.1</v>
      </c>
      <c r="J13" s="28">
        <f>AVERAGE(J14:J15)</f>
        <v>0.2</v>
      </c>
    </row>
    <row r="14" spans="1:10" x14ac:dyDescent="0.35">
      <c r="A14" s="22" t="s">
        <v>23</v>
      </c>
      <c r="B14" s="27">
        <v>0.2</v>
      </c>
      <c r="C14" s="27">
        <v>0.4</v>
      </c>
      <c r="D14" s="27">
        <v>0.65</v>
      </c>
      <c r="G14" s="22" t="s">
        <v>23</v>
      </c>
      <c r="H14" s="31">
        <v>0.05</v>
      </c>
      <c r="I14" s="31">
        <v>0.1</v>
      </c>
      <c r="J14" s="31">
        <v>0.2</v>
      </c>
    </row>
    <row r="15" spans="1:10" x14ac:dyDescent="0.35">
      <c r="A15" s="22" t="s">
        <v>24</v>
      </c>
      <c r="B15" s="27">
        <v>0.15</v>
      </c>
      <c r="C15" s="27">
        <v>0.35</v>
      </c>
      <c r="D15" s="27">
        <v>0.55000000000000004</v>
      </c>
      <c r="G15" s="22" t="s">
        <v>24</v>
      </c>
      <c r="H15" s="31">
        <v>0.05</v>
      </c>
      <c r="I15" s="31">
        <v>0.1</v>
      </c>
      <c r="J15" s="31">
        <v>0.2</v>
      </c>
    </row>
    <row r="16" spans="1:10" ht="18.5" x14ac:dyDescent="0.45">
      <c r="A16" s="21" t="s">
        <v>25</v>
      </c>
      <c r="B16" s="28">
        <f t="shared" ref="B16:D16" si="4">AVERAGE(B17:B18)</f>
        <v>0.2</v>
      </c>
      <c r="C16" s="28">
        <f t="shared" si="4"/>
        <v>0.42499999999999999</v>
      </c>
      <c r="D16" s="28">
        <f t="shared" si="4"/>
        <v>0.65</v>
      </c>
      <c r="G16" s="21" t="s">
        <v>25</v>
      </c>
      <c r="H16" s="28">
        <f>AVERAGE(H17:H18)</f>
        <v>0.05</v>
      </c>
      <c r="I16" s="28">
        <f>AVERAGE(I17:I18)</f>
        <v>0.1</v>
      </c>
      <c r="J16" s="28">
        <f>AVERAGE(J17:J18)</f>
        <v>0.22500000000000001</v>
      </c>
    </row>
    <row r="17" spans="1:10" x14ac:dyDescent="0.35">
      <c r="A17" s="22" t="s">
        <v>26</v>
      </c>
      <c r="B17" s="27">
        <v>0.15</v>
      </c>
      <c r="C17" s="27">
        <v>0.35</v>
      </c>
      <c r="D17" s="27">
        <v>0.55000000000000004</v>
      </c>
      <c r="G17" s="22" t="s">
        <v>26</v>
      </c>
      <c r="H17" s="31">
        <v>0.05</v>
      </c>
      <c r="I17" s="31">
        <v>0.1</v>
      </c>
      <c r="J17" s="31">
        <v>0.2</v>
      </c>
    </row>
    <row r="18" spans="1:10" x14ac:dyDescent="0.35">
      <c r="A18" s="22" t="s">
        <v>27</v>
      </c>
      <c r="B18" s="27">
        <v>0.25</v>
      </c>
      <c r="C18" s="27">
        <v>0.5</v>
      </c>
      <c r="D18" s="27">
        <v>0.75</v>
      </c>
      <c r="G18" s="22" t="s">
        <v>27</v>
      </c>
      <c r="H18" s="31">
        <v>0.05</v>
      </c>
      <c r="I18" s="31">
        <v>0.1</v>
      </c>
      <c r="J18" s="31">
        <v>0.25</v>
      </c>
    </row>
    <row r="19" spans="1:10" ht="18.5" x14ac:dyDescent="0.45">
      <c r="A19" s="21" t="s">
        <v>28</v>
      </c>
      <c r="B19" s="28">
        <f t="shared" ref="B19:D19" si="5">AVERAGE(B20:B21)</f>
        <v>0.32499999999999996</v>
      </c>
      <c r="C19" s="28">
        <f t="shared" si="5"/>
        <v>0.57499999999999996</v>
      </c>
      <c r="D19" s="28">
        <f t="shared" si="5"/>
        <v>0.82499999999999996</v>
      </c>
      <c r="G19" s="21" t="s">
        <v>28</v>
      </c>
      <c r="H19" s="28">
        <f>AVERAGE(H20:H21)</f>
        <v>7.5000000000000011E-2</v>
      </c>
      <c r="I19" s="28">
        <f>AVERAGE(I20:I21)</f>
        <v>0.2</v>
      </c>
      <c r="J19" s="28">
        <f>AVERAGE(J20:J21)</f>
        <v>0.45</v>
      </c>
    </row>
    <row r="20" spans="1:10" x14ac:dyDescent="0.35">
      <c r="A20" s="22" t="s">
        <v>29</v>
      </c>
      <c r="B20" s="27">
        <v>0.35</v>
      </c>
      <c r="C20" s="27">
        <v>0.6</v>
      </c>
      <c r="D20" s="27">
        <v>0.85</v>
      </c>
      <c r="G20" s="22" t="s">
        <v>29</v>
      </c>
      <c r="H20" s="31">
        <v>0.05</v>
      </c>
      <c r="I20" s="31">
        <v>0.15</v>
      </c>
      <c r="J20" s="31">
        <v>0.4</v>
      </c>
    </row>
    <row r="21" spans="1:10" x14ac:dyDescent="0.35">
      <c r="A21" s="22" t="s">
        <v>30</v>
      </c>
      <c r="B21" s="27">
        <v>0.3</v>
      </c>
      <c r="C21" s="27">
        <v>0.55000000000000004</v>
      </c>
      <c r="D21" s="27">
        <v>0.8</v>
      </c>
      <c r="G21" s="22" t="s">
        <v>30</v>
      </c>
      <c r="H21" s="31">
        <v>0.1</v>
      </c>
      <c r="I21" s="31">
        <v>0.25</v>
      </c>
      <c r="J21" s="31">
        <v>0.5</v>
      </c>
    </row>
    <row r="22" spans="1:10" ht="18.5" x14ac:dyDescent="0.45">
      <c r="A22" s="21" t="s">
        <v>31</v>
      </c>
      <c r="B22" s="28">
        <f t="shared" ref="B22:D22" si="6">AVERAGE(B23:B24)</f>
        <v>0.27500000000000002</v>
      </c>
      <c r="C22" s="28">
        <f t="shared" si="6"/>
        <v>0.52500000000000002</v>
      </c>
      <c r="D22" s="28">
        <f t="shared" si="6"/>
        <v>0.77500000000000002</v>
      </c>
      <c r="G22" s="21" t="s">
        <v>31</v>
      </c>
      <c r="H22" s="28">
        <f>AVERAGE(H23:H24)</f>
        <v>0.05</v>
      </c>
      <c r="I22" s="28">
        <f>AVERAGE(I23:I24)</f>
        <v>0.17499999999999999</v>
      </c>
      <c r="J22" s="28">
        <f>AVERAGE(J23:J24)</f>
        <v>0.4</v>
      </c>
    </row>
    <row r="23" spans="1:10" x14ac:dyDescent="0.35">
      <c r="A23" s="22" t="s">
        <v>32</v>
      </c>
      <c r="B23" s="27">
        <v>0.3</v>
      </c>
      <c r="C23" s="27">
        <v>0.55000000000000004</v>
      </c>
      <c r="D23" s="27">
        <v>0.8</v>
      </c>
      <c r="G23" s="22" t="s">
        <v>32</v>
      </c>
      <c r="H23" s="31">
        <v>0.05</v>
      </c>
      <c r="I23" s="31">
        <v>0.2</v>
      </c>
      <c r="J23" s="31">
        <v>0.5</v>
      </c>
    </row>
    <row r="24" spans="1:10" x14ac:dyDescent="0.35">
      <c r="A24" s="22" t="s">
        <v>33</v>
      </c>
      <c r="B24" s="27">
        <v>0.25</v>
      </c>
      <c r="C24" s="27">
        <v>0.5</v>
      </c>
      <c r="D24" s="27">
        <v>0.75</v>
      </c>
      <c r="G24" s="22" t="s">
        <v>33</v>
      </c>
      <c r="H24" s="31">
        <v>0.05</v>
      </c>
      <c r="I24" s="31">
        <v>0.15</v>
      </c>
      <c r="J24" s="31">
        <v>0.3</v>
      </c>
    </row>
    <row r="25" spans="1:10" ht="18.5" x14ac:dyDescent="0.45">
      <c r="A25" s="21" t="s">
        <v>34</v>
      </c>
      <c r="B25" s="28">
        <f t="shared" ref="B25" si="7">AVERAGE(B26:B27)</f>
        <v>0.22500000000000001</v>
      </c>
      <c r="C25" s="28">
        <f t="shared" ref="C25" si="8">AVERAGE(C26:C27)</f>
        <v>0.47499999999999998</v>
      </c>
      <c r="D25" s="28">
        <f t="shared" ref="D25" si="9">AVERAGE(D26:D27)</f>
        <v>0.72499999999999998</v>
      </c>
      <c r="G25" s="21" t="s">
        <v>34</v>
      </c>
      <c r="H25" s="28">
        <f>AVERAGE(H26:H27)</f>
        <v>0.05</v>
      </c>
      <c r="I25" s="28">
        <f>AVERAGE(I26:I27)</f>
        <v>0.17499999999999999</v>
      </c>
      <c r="J25" s="28">
        <f>AVERAGE(J26:J27)</f>
        <v>0.35</v>
      </c>
    </row>
    <row r="26" spans="1:10" x14ac:dyDescent="0.35">
      <c r="A26" s="22" t="s">
        <v>35</v>
      </c>
      <c r="B26" s="27">
        <v>0.25</v>
      </c>
      <c r="C26" s="27">
        <v>0.5</v>
      </c>
      <c r="D26" s="27">
        <v>0.75</v>
      </c>
      <c r="G26" s="22" t="s">
        <v>35</v>
      </c>
      <c r="H26" s="31">
        <v>0.05</v>
      </c>
      <c r="I26" s="31">
        <v>0.15</v>
      </c>
      <c r="J26" s="31">
        <v>0.3</v>
      </c>
    </row>
    <row r="27" spans="1:10" x14ac:dyDescent="0.35">
      <c r="A27" s="22" t="s">
        <v>36</v>
      </c>
      <c r="B27" s="27">
        <v>0.2</v>
      </c>
      <c r="C27" s="27">
        <v>0.45</v>
      </c>
      <c r="D27" s="27">
        <v>0.7</v>
      </c>
      <c r="G27" s="22" t="s">
        <v>36</v>
      </c>
      <c r="H27" s="31">
        <v>0.05</v>
      </c>
      <c r="I27" s="31">
        <v>0.2</v>
      </c>
      <c r="J27" s="31">
        <v>0.4</v>
      </c>
    </row>
    <row r="28" spans="1:10" ht="18.5" x14ac:dyDescent="0.45">
      <c r="A28" s="21" t="s">
        <v>37</v>
      </c>
      <c r="B28" s="28">
        <f t="shared" ref="B28" si="10">AVERAGE(B29:B30)</f>
        <v>0.22500000000000001</v>
      </c>
      <c r="C28" s="28">
        <f t="shared" ref="C28" si="11">AVERAGE(C29:C30)</f>
        <v>0.42500000000000004</v>
      </c>
      <c r="D28" s="28">
        <f t="shared" ref="D28" si="12">AVERAGE(D29:D30)</f>
        <v>0.67500000000000004</v>
      </c>
      <c r="G28" s="21" t="s">
        <v>37</v>
      </c>
      <c r="H28" s="28">
        <f>AVERAGE(H29:H30)</f>
        <v>0.05</v>
      </c>
      <c r="I28" s="28">
        <f>AVERAGE(I29:I30)</f>
        <v>0.15</v>
      </c>
      <c r="J28" s="28">
        <f>AVERAGE(J29:J30)</f>
        <v>0.3</v>
      </c>
    </row>
    <row r="29" spans="1:10" x14ac:dyDescent="0.35">
      <c r="A29" s="22" t="s">
        <v>38</v>
      </c>
      <c r="B29" s="27">
        <v>0.2</v>
      </c>
      <c r="C29" s="27">
        <v>0.4</v>
      </c>
      <c r="D29" s="27">
        <v>0.65</v>
      </c>
      <c r="G29" s="22" t="s">
        <v>38</v>
      </c>
      <c r="H29" s="31">
        <v>0.05</v>
      </c>
      <c r="I29" s="31">
        <v>0.15</v>
      </c>
      <c r="J29" s="31">
        <v>0.3</v>
      </c>
    </row>
    <row r="30" spans="1:10" x14ac:dyDescent="0.35">
      <c r="A30" s="22" t="s">
        <v>39</v>
      </c>
      <c r="B30" s="27">
        <v>0.25</v>
      </c>
      <c r="C30" s="27">
        <v>0.45</v>
      </c>
      <c r="D30" s="27">
        <v>0.7</v>
      </c>
      <c r="G30" s="22" t="s">
        <v>39</v>
      </c>
      <c r="H30" s="31">
        <v>0.05</v>
      </c>
      <c r="I30" s="31">
        <v>0.15</v>
      </c>
      <c r="J30" s="31">
        <v>0.3</v>
      </c>
    </row>
    <row r="31" spans="1:10" ht="18.5" x14ac:dyDescent="0.45">
      <c r="A31" s="21" t="s">
        <v>40</v>
      </c>
      <c r="B31" s="28">
        <f t="shared" ref="B31" si="13">AVERAGE(B32:B33)</f>
        <v>0.15</v>
      </c>
      <c r="C31" s="28">
        <f t="shared" ref="C31" si="14">AVERAGE(C32:C33)</f>
        <v>0.35</v>
      </c>
      <c r="D31" s="28">
        <f t="shared" ref="D31" si="15">AVERAGE(D32:D33)</f>
        <v>0.55000000000000004</v>
      </c>
      <c r="G31" s="21" t="s">
        <v>40</v>
      </c>
      <c r="H31" s="28">
        <f>AVERAGE(H32:H33)</f>
        <v>2.5000000000000001E-2</v>
      </c>
      <c r="I31" s="28">
        <f>AVERAGE(I32:I33)</f>
        <v>0.125</v>
      </c>
      <c r="J31" s="28">
        <f>AVERAGE(J32:J33)</f>
        <v>0.27500000000000002</v>
      </c>
    </row>
    <row r="32" spans="1:10" x14ac:dyDescent="0.35">
      <c r="A32" s="22" t="s">
        <v>41</v>
      </c>
      <c r="B32" s="27">
        <v>0.15</v>
      </c>
      <c r="C32" s="27">
        <v>0.35</v>
      </c>
      <c r="D32" s="27">
        <v>0.55000000000000004</v>
      </c>
      <c r="G32" s="22" t="s">
        <v>41</v>
      </c>
      <c r="H32" s="31">
        <v>0</v>
      </c>
      <c r="I32" s="31">
        <v>0.1</v>
      </c>
      <c r="J32" s="31">
        <v>0.25</v>
      </c>
    </row>
    <row r="33" spans="1:10" x14ac:dyDescent="0.35">
      <c r="A33" s="22" t="s">
        <v>42</v>
      </c>
      <c r="B33" s="27">
        <v>0.15</v>
      </c>
      <c r="C33" s="27">
        <v>0.35</v>
      </c>
      <c r="D33" s="27">
        <v>0.55000000000000004</v>
      </c>
      <c r="G33" s="22" t="s">
        <v>42</v>
      </c>
      <c r="H33" s="31">
        <v>0.05</v>
      </c>
      <c r="I33" s="31">
        <v>0.15</v>
      </c>
      <c r="J33" s="31">
        <v>0.3</v>
      </c>
    </row>
    <row r="34" spans="1:10" ht="18.5" x14ac:dyDescent="0.45">
      <c r="A34" s="21" t="s">
        <v>43</v>
      </c>
      <c r="B34" s="28">
        <f t="shared" ref="B34" si="16">AVERAGE(B35:B36)</f>
        <v>0.27500000000000002</v>
      </c>
      <c r="C34" s="28">
        <f t="shared" ref="C34" si="17">AVERAGE(C35:C36)</f>
        <v>0.52500000000000002</v>
      </c>
      <c r="D34" s="28">
        <f t="shared" ref="D34" si="18">AVERAGE(D35:D36)</f>
        <v>0.75</v>
      </c>
      <c r="G34" s="21" t="s">
        <v>43</v>
      </c>
      <c r="H34" s="28">
        <f>AVERAGE(H35:H36)</f>
        <v>7.5000000000000011E-2</v>
      </c>
      <c r="I34" s="28">
        <f>AVERAGE(I35:I36)</f>
        <v>0.2</v>
      </c>
      <c r="J34" s="28">
        <f>AVERAGE(J35:J36)</f>
        <v>0.4</v>
      </c>
    </row>
    <row r="35" spans="1:10" x14ac:dyDescent="0.35">
      <c r="A35" s="22" t="s">
        <v>44</v>
      </c>
      <c r="B35" s="27">
        <v>0.3</v>
      </c>
      <c r="C35" s="27">
        <v>0.55000000000000004</v>
      </c>
      <c r="D35" s="27">
        <v>0.8</v>
      </c>
      <c r="G35" s="22" t="s">
        <v>44</v>
      </c>
      <c r="H35" s="31">
        <v>0.1</v>
      </c>
      <c r="I35" s="31">
        <v>0.25</v>
      </c>
      <c r="J35" s="31">
        <v>0.5</v>
      </c>
    </row>
    <row r="36" spans="1:10" x14ac:dyDescent="0.35">
      <c r="A36" s="22" t="s">
        <v>45</v>
      </c>
      <c r="B36" s="27">
        <v>0.25</v>
      </c>
      <c r="C36" s="27">
        <v>0.5</v>
      </c>
      <c r="D36" s="27">
        <v>0.7</v>
      </c>
      <c r="G36" s="22" t="s">
        <v>45</v>
      </c>
      <c r="H36" s="31">
        <v>0.05</v>
      </c>
      <c r="I36" s="31">
        <v>0.15</v>
      </c>
      <c r="J36" s="31">
        <v>0.3</v>
      </c>
    </row>
    <row r="37" spans="1:10" ht="18.5" x14ac:dyDescent="0.45">
      <c r="A37" s="21" t="s">
        <v>46</v>
      </c>
      <c r="B37" s="28">
        <f>AVERAGE(B38:B40)</f>
        <v>0.31666666666666665</v>
      </c>
      <c r="C37" s="28">
        <f t="shared" ref="C37:D37" si="19">AVERAGE(C38:C40)</f>
        <v>0.54999999999999993</v>
      </c>
      <c r="D37" s="28">
        <f t="shared" si="19"/>
        <v>0.75</v>
      </c>
      <c r="G37" s="21" t="s">
        <v>46</v>
      </c>
      <c r="H37" s="28">
        <f>AVERAGE(H38:H40)</f>
        <v>5.000000000000001E-2</v>
      </c>
      <c r="I37" s="28">
        <f>AVERAGE(I38:I40)</f>
        <v>0.18333333333333335</v>
      </c>
      <c r="J37" s="28">
        <f>AVERAGE(J38:J40)</f>
        <v>0.46666666666666662</v>
      </c>
    </row>
    <row r="38" spans="1:10" x14ac:dyDescent="0.35">
      <c r="A38" s="22" t="s">
        <v>47</v>
      </c>
      <c r="B38" s="27">
        <v>0.4</v>
      </c>
      <c r="C38" s="27">
        <v>0.6</v>
      </c>
      <c r="D38" s="27">
        <v>0.8</v>
      </c>
      <c r="G38" s="22" t="s">
        <v>47</v>
      </c>
      <c r="H38" s="31">
        <v>0.05</v>
      </c>
      <c r="I38" s="31">
        <v>0.15</v>
      </c>
      <c r="J38" s="31">
        <v>0.4</v>
      </c>
    </row>
    <row r="39" spans="1:10" x14ac:dyDescent="0.35">
      <c r="A39" s="22" t="s">
        <v>48</v>
      </c>
      <c r="B39" s="27">
        <v>0.3</v>
      </c>
      <c r="C39" s="27">
        <v>0.55000000000000004</v>
      </c>
      <c r="D39" s="27">
        <v>0.75</v>
      </c>
      <c r="G39" s="22" t="s">
        <v>48</v>
      </c>
      <c r="H39" s="31">
        <v>0.05</v>
      </c>
      <c r="I39" s="31">
        <v>0.2</v>
      </c>
      <c r="J39" s="31">
        <v>0.5</v>
      </c>
    </row>
    <row r="40" spans="1:10" x14ac:dyDescent="0.35">
      <c r="A40" s="22" t="s">
        <v>49</v>
      </c>
      <c r="B40" s="27">
        <v>0.25</v>
      </c>
      <c r="C40" s="27">
        <v>0.5</v>
      </c>
      <c r="D40" s="27">
        <v>0.7</v>
      </c>
      <c r="G40" s="22" t="s">
        <v>49</v>
      </c>
      <c r="H40" s="31">
        <v>0.05</v>
      </c>
      <c r="I40" s="31">
        <v>0.2</v>
      </c>
      <c r="J40" s="31">
        <v>0.5</v>
      </c>
    </row>
    <row r="41" spans="1:10" ht="18.5" x14ac:dyDescent="0.45">
      <c r="A41" s="21" t="s">
        <v>50</v>
      </c>
      <c r="B41" s="28">
        <f t="shared" ref="B41:D41" si="20">AVERAGE(B42:B43)</f>
        <v>0.27500000000000002</v>
      </c>
      <c r="C41" s="28">
        <f t="shared" si="20"/>
        <v>0.52500000000000002</v>
      </c>
      <c r="D41" s="28">
        <f t="shared" si="20"/>
        <v>0.67500000000000004</v>
      </c>
      <c r="G41" s="21" t="s">
        <v>50</v>
      </c>
      <c r="H41" s="28">
        <f>AVERAGE(H42:H43)</f>
        <v>7.5000000000000011E-2</v>
      </c>
      <c r="I41" s="28">
        <f>AVERAGE(I42:I43)</f>
        <v>0.17499999999999999</v>
      </c>
      <c r="J41" s="28">
        <f>AVERAGE(J42:J43)</f>
        <v>0</v>
      </c>
    </row>
    <row r="42" spans="1:10" x14ac:dyDescent="0.35">
      <c r="A42" s="22" t="s">
        <v>51</v>
      </c>
      <c r="B42" s="27">
        <v>0.3</v>
      </c>
      <c r="C42" s="27">
        <v>0.55000000000000004</v>
      </c>
      <c r="D42" s="27">
        <v>0.7</v>
      </c>
      <c r="G42" s="22" t="s">
        <v>51</v>
      </c>
      <c r="H42" s="31">
        <v>0.05</v>
      </c>
      <c r="I42" s="31">
        <v>0.15</v>
      </c>
      <c r="J42" s="31">
        <v>0</v>
      </c>
    </row>
    <row r="43" spans="1:10" x14ac:dyDescent="0.35">
      <c r="A43" s="22" t="s">
        <v>52</v>
      </c>
      <c r="B43" s="27">
        <v>0.25</v>
      </c>
      <c r="C43" s="27">
        <v>0.5</v>
      </c>
      <c r="D43" s="27">
        <v>0.65</v>
      </c>
      <c r="G43" s="22" t="s">
        <v>52</v>
      </c>
      <c r="H43" s="31">
        <v>0.1</v>
      </c>
      <c r="I43" s="31">
        <v>0.2</v>
      </c>
      <c r="J43" s="31">
        <v>0</v>
      </c>
    </row>
    <row r="44" spans="1:10" ht="18.5" x14ac:dyDescent="0.45">
      <c r="A44" s="21" t="s">
        <v>53</v>
      </c>
      <c r="B44" s="28">
        <f>AVERAGE(B45:B46)</f>
        <v>0.32499999999999996</v>
      </c>
      <c r="C44" s="28">
        <f t="shared" ref="C44" si="21">AVERAGE(C45:C46)</f>
        <v>0.57499999999999996</v>
      </c>
      <c r="D44" s="28">
        <f t="shared" ref="D44" si="22">AVERAGE(D45:D46)</f>
        <v>0.82499999999999996</v>
      </c>
      <c r="G44" s="21" t="s">
        <v>53</v>
      </c>
      <c r="H44" s="28">
        <f>AVERAGE(H45:H46)</f>
        <v>0.05</v>
      </c>
      <c r="I44" s="28">
        <f>AVERAGE(I45:I46)</f>
        <v>0.17499999999999999</v>
      </c>
      <c r="J44" s="28">
        <f>AVERAGE(J45:J46)</f>
        <v>0.4</v>
      </c>
    </row>
    <row r="45" spans="1:10" x14ac:dyDescent="0.35">
      <c r="A45" s="22" t="s">
        <v>54</v>
      </c>
      <c r="B45" s="27">
        <v>0.3</v>
      </c>
      <c r="C45" s="27">
        <v>0.55000000000000004</v>
      </c>
      <c r="D45" s="27">
        <v>0.8</v>
      </c>
      <c r="G45" s="22" t="s">
        <v>54</v>
      </c>
      <c r="H45" s="31">
        <v>0.05</v>
      </c>
      <c r="I45" s="31">
        <v>0.15</v>
      </c>
      <c r="J45" s="31">
        <v>0.3</v>
      </c>
    </row>
    <row r="46" spans="1:10" x14ac:dyDescent="0.35">
      <c r="A46" s="22" t="s">
        <v>55</v>
      </c>
      <c r="B46" s="27">
        <v>0.35</v>
      </c>
      <c r="C46" s="27">
        <v>0.6</v>
      </c>
      <c r="D46" s="27">
        <v>0.85</v>
      </c>
      <c r="G46" s="22" t="s">
        <v>55</v>
      </c>
      <c r="H46" s="31">
        <v>0.05</v>
      </c>
      <c r="I46" s="31">
        <v>0.2</v>
      </c>
      <c r="J46" s="31">
        <v>0.5</v>
      </c>
    </row>
    <row r="47" spans="1:10" ht="18.5" x14ac:dyDescent="0.45">
      <c r="A47" s="21" t="s">
        <v>56</v>
      </c>
      <c r="B47" s="28">
        <f>AVERAGE(B48:B50)</f>
        <v>0.28333333333333333</v>
      </c>
      <c r="C47" s="28">
        <f t="shared" ref="C47:D47" si="23">AVERAGE(C48:C50)</f>
        <v>0.53333333333333333</v>
      </c>
      <c r="D47" s="28">
        <f t="shared" si="23"/>
        <v>0.78333333333333333</v>
      </c>
      <c r="G47" s="21" t="s">
        <v>56</v>
      </c>
      <c r="H47" s="28">
        <f>AVERAGE(H48:H50)</f>
        <v>5.000000000000001E-2</v>
      </c>
      <c r="I47" s="28">
        <f>AVERAGE(I48:I50)</f>
        <v>0.19999999999999998</v>
      </c>
      <c r="J47" s="28">
        <f>AVERAGE(J48:J50)</f>
        <v>0.3666666666666667</v>
      </c>
    </row>
    <row r="48" spans="1:10" x14ac:dyDescent="0.35">
      <c r="A48" s="22" t="s">
        <v>57</v>
      </c>
      <c r="B48" s="27">
        <v>0.35</v>
      </c>
      <c r="C48" s="27">
        <v>0.6</v>
      </c>
      <c r="D48" s="27">
        <v>0.85</v>
      </c>
      <c r="G48" s="22" t="s">
        <v>57</v>
      </c>
      <c r="H48" s="31">
        <v>0.05</v>
      </c>
      <c r="I48" s="31">
        <v>0.15</v>
      </c>
      <c r="J48" s="31">
        <v>0.4</v>
      </c>
    </row>
    <row r="49" spans="1:10" x14ac:dyDescent="0.35">
      <c r="A49" s="22" t="s">
        <v>58</v>
      </c>
      <c r="B49" s="27">
        <v>0.25</v>
      </c>
      <c r="C49" s="27">
        <v>0.5</v>
      </c>
      <c r="D49" s="27">
        <v>0.75</v>
      </c>
      <c r="G49" s="22" t="s">
        <v>58</v>
      </c>
      <c r="H49" s="31">
        <v>0.05</v>
      </c>
      <c r="I49" s="31">
        <v>0.2</v>
      </c>
      <c r="J49" s="31">
        <v>0.3</v>
      </c>
    </row>
    <row r="50" spans="1:10" x14ac:dyDescent="0.35">
      <c r="A50" s="22" t="s">
        <v>59</v>
      </c>
      <c r="B50" s="27">
        <v>0.25</v>
      </c>
      <c r="C50" s="27">
        <v>0.5</v>
      </c>
      <c r="D50" s="27">
        <v>0.75</v>
      </c>
      <c r="G50" s="22" t="s">
        <v>59</v>
      </c>
      <c r="H50" s="31">
        <v>0.05</v>
      </c>
      <c r="I50" s="31">
        <v>0.25</v>
      </c>
      <c r="J50" s="31">
        <v>0.4</v>
      </c>
    </row>
    <row r="51" spans="1:10" ht="18.5" x14ac:dyDescent="0.45">
      <c r="A51" s="21" t="s">
        <v>60</v>
      </c>
      <c r="B51" s="28">
        <f t="shared" ref="B51" si="24">AVERAGE(B52:B53)</f>
        <v>0.27500000000000002</v>
      </c>
      <c r="C51" s="28">
        <f t="shared" ref="C51" si="25">AVERAGE(C52:C53)</f>
        <v>0.52500000000000002</v>
      </c>
      <c r="D51" s="28">
        <f t="shared" ref="D51" si="26">AVERAGE(D52:D53)</f>
        <v>0.75</v>
      </c>
      <c r="G51" s="21" t="s">
        <v>60</v>
      </c>
      <c r="H51" s="28">
        <f>AVERAGE(H52:H53)</f>
        <v>7.5000000000000011E-2</v>
      </c>
      <c r="I51" s="28">
        <f>AVERAGE(I52:I53)</f>
        <v>0.2</v>
      </c>
      <c r="J51" s="28">
        <f>AVERAGE(J52:J53)</f>
        <v>0.4</v>
      </c>
    </row>
    <row r="52" spans="1:10" x14ac:dyDescent="0.35">
      <c r="A52" s="22" t="s">
        <v>61</v>
      </c>
      <c r="B52" s="27">
        <v>0.3</v>
      </c>
      <c r="C52" s="27">
        <v>0.55000000000000004</v>
      </c>
      <c r="D52" s="27">
        <v>0.8</v>
      </c>
      <c r="G52" s="22" t="s">
        <v>61</v>
      </c>
      <c r="H52" s="31">
        <v>0.1</v>
      </c>
      <c r="I52" s="31">
        <v>0.25</v>
      </c>
      <c r="J52" s="31">
        <v>0.5</v>
      </c>
    </row>
    <row r="53" spans="1:10" x14ac:dyDescent="0.35">
      <c r="A53" s="22" t="s">
        <v>62</v>
      </c>
      <c r="B53" s="27">
        <v>0.25</v>
      </c>
      <c r="C53" s="27">
        <v>0.5</v>
      </c>
      <c r="D53" s="27">
        <v>0.7</v>
      </c>
      <c r="G53" s="22" t="s">
        <v>62</v>
      </c>
      <c r="H53" s="31">
        <v>0.05</v>
      </c>
      <c r="I53" s="31">
        <v>0.15</v>
      </c>
      <c r="J53" s="31">
        <v>0.3</v>
      </c>
    </row>
    <row r="54" spans="1:10" ht="18.5" x14ac:dyDescent="0.45">
      <c r="A54" s="21" t="s">
        <v>112</v>
      </c>
      <c r="B54" s="28">
        <f>AVERAGE(B55:B57)</f>
        <v>0.23333333333333331</v>
      </c>
      <c r="C54" s="28">
        <f t="shared" ref="C54:D54" si="27">AVERAGE(C55:C57)</f>
        <v>0.48333333333333334</v>
      </c>
      <c r="D54" s="28">
        <f t="shared" si="27"/>
        <v>0.68333333333333324</v>
      </c>
      <c r="G54" s="21" t="s">
        <v>112</v>
      </c>
      <c r="H54" s="28">
        <f>AVERAGE(H55:H57)</f>
        <v>5.000000000000001E-2</v>
      </c>
      <c r="I54" s="28">
        <f>AVERAGE(I55:I57)</f>
        <v>3.3333333333333333E-2</v>
      </c>
      <c r="J54" s="28">
        <f>AVERAGE(J55:J57)</f>
        <v>-0.11666666666666665</v>
      </c>
    </row>
    <row r="55" spans="1:10" x14ac:dyDescent="0.35">
      <c r="A55" s="22" t="s">
        <v>63</v>
      </c>
      <c r="B55" s="27">
        <v>0.25</v>
      </c>
      <c r="C55" s="27">
        <v>0.5</v>
      </c>
      <c r="D55" s="27">
        <v>0.7</v>
      </c>
      <c r="G55" s="22" t="s">
        <v>63</v>
      </c>
      <c r="H55" s="31">
        <v>0.1</v>
      </c>
      <c r="I55" s="31">
        <v>0.2</v>
      </c>
      <c r="J55" s="31">
        <v>0</v>
      </c>
    </row>
    <row r="56" spans="1:10" x14ac:dyDescent="0.35">
      <c r="A56" s="22" t="s">
        <v>64</v>
      </c>
      <c r="B56" s="27">
        <v>0.25</v>
      </c>
      <c r="C56" s="27">
        <v>0.5</v>
      </c>
      <c r="D56" s="27">
        <v>0.7</v>
      </c>
      <c r="G56" s="22" t="s">
        <v>64</v>
      </c>
      <c r="H56" s="31">
        <v>0</v>
      </c>
      <c r="I56" s="31">
        <v>-0.1</v>
      </c>
      <c r="J56" s="31">
        <v>-0.2</v>
      </c>
    </row>
    <row r="57" spans="1:10" x14ac:dyDescent="0.35">
      <c r="A57" s="22" t="s">
        <v>65</v>
      </c>
      <c r="B57" s="27">
        <v>0.2</v>
      </c>
      <c r="C57" s="27">
        <v>0.45</v>
      </c>
      <c r="D57" s="27">
        <v>0.65</v>
      </c>
      <c r="G57" s="22" t="s">
        <v>65</v>
      </c>
      <c r="H57" s="31">
        <v>0.05</v>
      </c>
      <c r="I57" s="31">
        <v>0</v>
      </c>
      <c r="J57" s="31">
        <v>-0.15</v>
      </c>
    </row>
    <row r="58" spans="1:10" ht="18.5" x14ac:dyDescent="0.45">
      <c r="A58" s="21" t="s">
        <v>66</v>
      </c>
      <c r="B58" s="28">
        <f>AVERAGE(B59:B61)</f>
        <v>0.33333333333333331</v>
      </c>
      <c r="C58" s="28">
        <f t="shared" ref="C58:D58" si="28">AVERAGE(C59:C61)</f>
        <v>0.58333333333333337</v>
      </c>
      <c r="D58" s="28">
        <f t="shared" si="28"/>
        <v>0.78333333333333333</v>
      </c>
      <c r="G58" s="21" t="s">
        <v>66</v>
      </c>
      <c r="H58" s="28">
        <f>AVERAGE(H59:H61)</f>
        <v>3.3333333333333333E-2</v>
      </c>
      <c r="I58" s="28">
        <f>AVERAGE(I59:I61)</f>
        <v>0.15</v>
      </c>
      <c r="J58" s="28">
        <f>AVERAGE(J59:J61)</f>
        <v>0.31666666666666665</v>
      </c>
    </row>
    <row r="59" spans="1:10" x14ac:dyDescent="0.35">
      <c r="A59" s="22" t="s">
        <v>67</v>
      </c>
      <c r="B59" s="27">
        <v>0.35</v>
      </c>
      <c r="C59" s="27">
        <v>0.6</v>
      </c>
      <c r="D59" s="27">
        <v>0.8</v>
      </c>
      <c r="G59" s="22" t="s">
        <v>67</v>
      </c>
      <c r="H59" s="27">
        <v>0.05</v>
      </c>
      <c r="I59" s="27">
        <v>0.15</v>
      </c>
      <c r="J59" s="27">
        <v>0.3</v>
      </c>
    </row>
    <row r="60" spans="1:10" x14ac:dyDescent="0.35">
      <c r="A60" s="22" t="s">
        <v>68</v>
      </c>
      <c r="B60" s="27">
        <v>0.3</v>
      </c>
      <c r="C60" s="27">
        <v>0.55000000000000004</v>
      </c>
      <c r="D60" s="27">
        <v>0.75</v>
      </c>
      <c r="G60" s="22" t="s">
        <v>68</v>
      </c>
      <c r="H60" s="31">
        <v>0.05</v>
      </c>
      <c r="I60" s="27">
        <v>0.2</v>
      </c>
      <c r="J60" s="27">
        <v>0.4</v>
      </c>
    </row>
    <row r="61" spans="1:10" x14ac:dyDescent="0.35">
      <c r="A61" s="22" t="s">
        <v>69</v>
      </c>
      <c r="B61" s="27">
        <v>0.35</v>
      </c>
      <c r="C61" s="27">
        <v>0.6</v>
      </c>
      <c r="D61" s="27">
        <v>0.8</v>
      </c>
      <c r="G61" s="22" t="s">
        <v>69</v>
      </c>
      <c r="H61" s="27">
        <v>0</v>
      </c>
      <c r="I61" s="27">
        <v>0.1</v>
      </c>
      <c r="J61" s="27">
        <v>0.25</v>
      </c>
    </row>
    <row r="62" spans="1:10" ht="18.5" x14ac:dyDescent="0.45">
      <c r="A62" s="23" t="s">
        <v>113</v>
      </c>
      <c r="B62" s="28">
        <f t="shared" ref="B62" si="29">AVERAGE(B63:B64)</f>
        <v>0.35</v>
      </c>
      <c r="C62" s="28">
        <f t="shared" ref="C62" si="30">AVERAGE(C63:C64)</f>
        <v>0.60000000000000009</v>
      </c>
      <c r="D62" s="28">
        <f t="shared" ref="D62" si="31">AVERAGE(D63:D64)</f>
        <v>0.8</v>
      </c>
      <c r="G62" s="23" t="s">
        <v>113</v>
      </c>
      <c r="H62" s="28">
        <f>AVERAGE(H63:H64)</f>
        <v>0.05</v>
      </c>
      <c r="I62" s="28">
        <f>AVERAGE(I63:I64)</f>
        <v>0.15</v>
      </c>
      <c r="J62" s="28">
        <f>AVERAGE(J63:J64)</f>
        <v>0.3</v>
      </c>
    </row>
    <row r="63" spans="1:10" x14ac:dyDescent="0.35">
      <c r="A63" s="22" t="s">
        <v>70</v>
      </c>
      <c r="B63" s="27">
        <v>0.4</v>
      </c>
      <c r="C63" s="27">
        <v>0.65</v>
      </c>
      <c r="D63" s="27">
        <v>0.85</v>
      </c>
      <c r="G63" s="22" t="s">
        <v>70</v>
      </c>
      <c r="H63" s="31">
        <v>0.05</v>
      </c>
      <c r="I63" s="31">
        <v>0.15</v>
      </c>
      <c r="J63" s="31">
        <v>0.3</v>
      </c>
    </row>
    <row r="64" spans="1:10" x14ac:dyDescent="0.35">
      <c r="A64" s="22" t="s">
        <v>71</v>
      </c>
      <c r="B64" s="27">
        <v>0.3</v>
      </c>
      <c r="C64" s="27">
        <v>0.55000000000000004</v>
      </c>
      <c r="D64" s="27">
        <v>0.75</v>
      </c>
      <c r="G64" s="22" t="s">
        <v>71</v>
      </c>
      <c r="H64" s="27">
        <v>0.05</v>
      </c>
      <c r="I64" s="31">
        <v>0.15</v>
      </c>
      <c r="J64" s="31">
        <v>0.3</v>
      </c>
    </row>
    <row r="65" spans="1:18" ht="18.5" x14ac:dyDescent="0.45">
      <c r="A65" s="21" t="s">
        <v>72</v>
      </c>
      <c r="B65" s="28">
        <f t="shared" ref="B65" si="32">AVERAGE(B66:B67)</f>
        <v>0.3</v>
      </c>
      <c r="C65" s="28">
        <f t="shared" ref="C65" si="33">AVERAGE(C66:C67)</f>
        <v>0.52500000000000002</v>
      </c>
      <c r="D65" s="28">
        <f t="shared" ref="D65" si="34">AVERAGE(D66:D67)</f>
        <v>0.72500000000000009</v>
      </c>
      <c r="G65" s="21" t="s">
        <v>72</v>
      </c>
      <c r="H65" s="28">
        <f>AVERAGE(H66:H67)</f>
        <v>0.05</v>
      </c>
      <c r="I65" s="28">
        <f>AVERAGE(I66:I67)</f>
        <v>0.15000000000000002</v>
      </c>
      <c r="J65" s="28">
        <f>AVERAGE(J66:J67)</f>
        <v>0.32500000000000001</v>
      </c>
    </row>
    <row r="66" spans="1:18" x14ac:dyDescent="0.35">
      <c r="A66" s="22" t="s">
        <v>73</v>
      </c>
      <c r="B66" s="27">
        <v>0.35</v>
      </c>
      <c r="C66" s="27">
        <v>0.6</v>
      </c>
      <c r="D66" s="27">
        <v>0.8</v>
      </c>
      <c r="G66" s="22" t="s">
        <v>73</v>
      </c>
      <c r="H66" s="27">
        <v>0.05</v>
      </c>
      <c r="I66" s="27">
        <v>0.1</v>
      </c>
      <c r="J66" s="27">
        <v>0.25</v>
      </c>
    </row>
    <row r="67" spans="1:18" x14ac:dyDescent="0.35">
      <c r="A67" s="22" t="s">
        <v>68</v>
      </c>
      <c r="B67" s="27">
        <v>0.25</v>
      </c>
      <c r="C67" s="27">
        <v>0.45</v>
      </c>
      <c r="D67" s="27">
        <v>0.65</v>
      </c>
      <c r="G67" s="22" t="s">
        <v>68</v>
      </c>
      <c r="H67" s="27">
        <v>0.05</v>
      </c>
      <c r="I67" s="27">
        <v>0.2</v>
      </c>
      <c r="J67" s="27">
        <v>0.4</v>
      </c>
    </row>
    <row r="68" spans="1:18" ht="18.5" x14ac:dyDescent="0.45">
      <c r="A68" s="21" t="s">
        <v>74</v>
      </c>
      <c r="B68" s="28">
        <f t="shared" ref="B68" si="35">AVERAGE(B69:B70)</f>
        <v>0.25</v>
      </c>
      <c r="C68" s="28">
        <f t="shared" ref="C68" si="36">AVERAGE(C69:C70)</f>
        <v>0.45</v>
      </c>
      <c r="D68" s="28">
        <f t="shared" ref="D68" si="37">AVERAGE(D69:D70)</f>
        <v>0.625</v>
      </c>
      <c r="G68" s="21" t="s">
        <v>74</v>
      </c>
      <c r="H68" s="28">
        <f>AVERAGE(H69:H70)</f>
        <v>2.5000000000000001E-2</v>
      </c>
      <c r="I68" s="28">
        <f>AVERAGE(I69:I70)</f>
        <v>0.125</v>
      </c>
      <c r="J68" s="28">
        <f>AVERAGE(J69:J70)</f>
        <v>0.27500000000000002</v>
      </c>
    </row>
    <row r="69" spans="1:18" x14ac:dyDescent="0.35">
      <c r="A69" s="22" t="s">
        <v>75</v>
      </c>
      <c r="B69" s="27">
        <v>0.25</v>
      </c>
      <c r="C69" s="27">
        <v>0.45</v>
      </c>
      <c r="D69" s="27">
        <v>0.65</v>
      </c>
      <c r="G69" s="22" t="s">
        <v>75</v>
      </c>
      <c r="H69" s="27">
        <v>0</v>
      </c>
      <c r="I69" s="27">
        <v>0.1</v>
      </c>
      <c r="J69" s="27">
        <v>0.25</v>
      </c>
    </row>
    <row r="70" spans="1:18" x14ac:dyDescent="0.35">
      <c r="A70" s="25" t="s">
        <v>76</v>
      </c>
      <c r="B70" s="29">
        <v>0.25</v>
      </c>
      <c r="C70" s="29">
        <v>0.45</v>
      </c>
      <c r="D70" s="29">
        <v>0.6</v>
      </c>
      <c r="G70" s="25" t="s">
        <v>76</v>
      </c>
      <c r="H70" s="29">
        <v>0.05</v>
      </c>
      <c r="I70" s="29">
        <v>0.15</v>
      </c>
      <c r="J70" s="29">
        <v>0.3</v>
      </c>
    </row>
    <row r="73" spans="1:18" x14ac:dyDescent="0.35">
      <c r="A73" s="30" t="s">
        <v>155</v>
      </c>
      <c r="G73" s="30" t="s">
        <v>156</v>
      </c>
    </row>
    <row r="74" spans="1:18" x14ac:dyDescent="0.35">
      <c r="A74" s="32" t="s">
        <v>7</v>
      </c>
      <c r="B74" s="32" t="s">
        <v>145</v>
      </c>
      <c r="C74" s="32" t="s">
        <v>146</v>
      </c>
      <c r="D74" s="32" t="s">
        <v>147</v>
      </c>
      <c r="G74" s="32" t="s">
        <v>7</v>
      </c>
      <c r="H74" s="32" t="s">
        <v>145</v>
      </c>
      <c r="I74" s="32" t="s">
        <v>146</v>
      </c>
      <c r="J74" s="32" t="s">
        <v>147</v>
      </c>
    </row>
    <row r="75" spans="1:18" ht="18.5" x14ac:dyDescent="0.45">
      <c r="A75" s="33" t="s">
        <v>11</v>
      </c>
      <c r="B75" s="36">
        <f>AVERAGE(B76:B78)</f>
        <v>5.000000000000001E-2</v>
      </c>
      <c r="C75" s="36">
        <f t="shared" ref="C75:D75" si="38">AVERAGE(C76:C78)</f>
        <v>0.21666666666666667</v>
      </c>
      <c r="D75" s="36">
        <f t="shared" si="38"/>
        <v>0.51666666666666672</v>
      </c>
      <c r="G75" s="33" t="s">
        <v>11</v>
      </c>
      <c r="H75" s="36">
        <f>AVERAGE(H76:H78)</f>
        <v>0.3666666666666667</v>
      </c>
      <c r="I75" s="36">
        <f t="shared" ref="I75:J75" si="39">AVERAGE(I76:I78)</f>
        <v>0.46666666666666662</v>
      </c>
      <c r="J75" s="36">
        <f t="shared" si="39"/>
        <v>0.56666666666666676</v>
      </c>
      <c r="M75" s="37"/>
      <c r="N75" s="37"/>
      <c r="O75" s="37"/>
    </row>
    <row r="76" spans="1:18" x14ac:dyDescent="0.35">
      <c r="A76" s="34" t="s">
        <v>12</v>
      </c>
      <c r="B76" s="35">
        <v>0.05</v>
      </c>
      <c r="C76" s="35">
        <v>0.2</v>
      </c>
      <c r="D76" s="35">
        <v>0.5</v>
      </c>
      <c r="G76" s="34" t="s">
        <v>12</v>
      </c>
      <c r="H76" s="35">
        <v>0.3</v>
      </c>
      <c r="I76" s="35">
        <v>0.4</v>
      </c>
      <c r="J76" s="35">
        <v>0.5</v>
      </c>
      <c r="M76" s="37"/>
      <c r="N76" s="37"/>
      <c r="O76" s="37"/>
      <c r="R76" s="38"/>
    </row>
    <row r="77" spans="1:18" x14ac:dyDescent="0.35">
      <c r="A77" s="34" t="s">
        <v>13</v>
      </c>
      <c r="B77" s="35">
        <v>0.05</v>
      </c>
      <c r="C77" s="35">
        <v>0.25</v>
      </c>
      <c r="D77" s="35">
        <v>0.55000000000000004</v>
      </c>
      <c r="G77" s="34" t="s">
        <v>13</v>
      </c>
      <c r="H77" s="35">
        <v>0.4</v>
      </c>
      <c r="I77" s="35">
        <v>0.5</v>
      </c>
      <c r="J77" s="35">
        <v>0.6</v>
      </c>
      <c r="M77" s="37"/>
      <c r="N77" s="37"/>
      <c r="O77" s="37"/>
    </row>
    <row r="78" spans="1:18" x14ac:dyDescent="0.35">
      <c r="A78" s="34" t="s">
        <v>14</v>
      </c>
      <c r="B78" s="35">
        <v>0.05</v>
      </c>
      <c r="C78" s="35">
        <v>0.2</v>
      </c>
      <c r="D78" s="35">
        <v>0.5</v>
      </c>
      <c r="G78" s="34" t="s">
        <v>14</v>
      </c>
      <c r="H78" s="35">
        <v>0.4</v>
      </c>
      <c r="I78" s="35">
        <v>0.5</v>
      </c>
      <c r="J78" s="35">
        <v>0.6</v>
      </c>
      <c r="M78" s="37"/>
      <c r="N78" s="37"/>
      <c r="O78" s="37"/>
    </row>
    <row r="79" spans="1:18" ht="18.5" x14ac:dyDescent="0.45">
      <c r="A79" s="33" t="s">
        <v>15</v>
      </c>
      <c r="B79" s="36">
        <f t="shared" ref="B79:D79" si="40">AVERAGE(B80:B81)</f>
        <v>0.1</v>
      </c>
      <c r="C79" s="36">
        <f t="shared" si="40"/>
        <v>0.32500000000000001</v>
      </c>
      <c r="D79" s="36">
        <f t="shared" si="40"/>
        <v>0.64999999999999991</v>
      </c>
      <c r="G79" s="33" t="s">
        <v>15</v>
      </c>
      <c r="H79" s="36">
        <f t="shared" ref="H79:J79" si="41">AVERAGE(H80:H81)</f>
        <v>0.30000000000000004</v>
      </c>
      <c r="I79" s="36">
        <f t="shared" si="41"/>
        <v>0.4</v>
      </c>
      <c r="J79" s="36">
        <f t="shared" si="41"/>
        <v>0.5</v>
      </c>
      <c r="M79" s="37"/>
      <c r="N79" s="37"/>
      <c r="O79" s="37"/>
    </row>
    <row r="80" spans="1:18" x14ac:dyDescent="0.35">
      <c r="A80" s="34" t="s">
        <v>16</v>
      </c>
      <c r="B80" s="35">
        <v>0.15</v>
      </c>
      <c r="C80" s="35">
        <v>0.4</v>
      </c>
      <c r="D80" s="35">
        <v>0.7</v>
      </c>
      <c r="G80" s="34" t="s">
        <v>16</v>
      </c>
      <c r="H80" s="35">
        <v>0.2</v>
      </c>
      <c r="I80" s="35">
        <v>0.3</v>
      </c>
      <c r="J80" s="35">
        <v>0.4</v>
      </c>
      <c r="M80" s="37"/>
      <c r="N80" s="37"/>
      <c r="O80" s="37"/>
    </row>
    <row r="81" spans="1:15" x14ac:dyDescent="0.35">
      <c r="A81" s="34" t="s">
        <v>17</v>
      </c>
      <c r="B81" s="35">
        <v>0.05</v>
      </c>
      <c r="C81" s="35">
        <v>0.25</v>
      </c>
      <c r="D81" s="35">
        <v>0.6</v>
      </c>
      <c r="G81" s="34" t="s">
        <v>17</v>
      </c>
      <c r="H81" s="35">
        <v>0.4</v>
      </c>
      <c r="I81" s="35">
        <v>0.5</v>
      </c>
      <c r="J81" s="35">
        <v>0.6</v>
      </c>
      <c r="M81" s="37"/>
      <c r="N81" s="37"/>
      <c r="O81" s="37"/>
    </row>
    <row r="82" spans="1:15" ht="18.5" x14ac:dyDescent="0.45">
      <c r="A82" s="33" t="s">
        <v>19</v>
      </c>
      <c r="B82" s="36">
        <f t="shared" ref="B82:D82" si="42">AVERAGE(B83:B84)</f>
        <v>7.5000000000000011E-2</v>
      </c>
      <c r="C82" s="36">
        <f t="shared" si="42"/>
        <v>0.27500000000000002</v>
      </c>
      <c r="D82" s="36">
        <f t="shared" si="42"/>
        <v>0.57499999999999996</v>
      </c>
      <c r="G82" s="33" t="s">
        <v>19</v>
      </c>
      <c r="H82" s="36">
        <f t="shared" ref="H82:J82" si="43">AVERAGE(H83:H84)</f>
        <v>0.27500000000000002</v>
      </c>
      <c r="I82" s="36">
        <f t="shared" si="43"/>
        <v>0.35</v>
      </c>
      <c r="J82" s="36">
        <f t="shared" si="43"/>
        <v>0.42499999999999999</v>
      </c>
      <c r="M82" s="37"/>
      <c r="N82" s="37"/>
      <c r="O82" s="37"/>
    </row>
    <row r="83" spans="1:15" x14ac:dyDescent="0.35">
      <c r="A83" s="34" t="s">
        <v>20</v>
      </c>
      <c r="B83" s="35">
        <v>0.1</v>
      </c>
      <c r="C83" s="35">
        <v>0.35</v>
      </c>
      <c r="D83" s="35">
        <v>0.65</v>
      </c>
      <c r="G83" s="34" t="s">
        <v>20</v>
      </c>
      <c r="H83" s="35">
        <v>0.4</v>
      </c>
      <c r="I83" s="35">
        <v>0.5</v>
      </c>
      <c r="J83" s="35">
        <v>0.6</v>
      </c>
      <c r="M83" s="37"/>
      <c r="N83" s="37"/>
      <c r="O83" s="37"/>
    </row>
    <row r="84" spans="1:15" x14ac:dyDescent="0.35">
      <c r="A84" s="34" t="s">
        <v>21</v>
      </c>
      <c r="B84" s="35">
        <v>0.05</v>
      </c>
      <c r="C84" s="35">
        <v>0.2</v>
      </c>
      <c r="D84" s="35">
        <v>0.5</v>
      </c>
      <c r="G84" s="34" t="s">
        <v>21</v>
      </c>
      <c r="H84" s="35">
        <v>0.15</v>
      </c>
      <c r="I84" s="35">
        <v>0.2</v>
      </c>
      <c r="J84" s="35">
        <v>0.25</v>
      </c>
      <c r="M84" s="37"/>
      <c r="N84" s="37"/>
      <c r="O84" s="37"/>
    </row>
    <row r="85" spans="1:15" ht="18.5" x14ac:dyDescent="0.45">
      <c r="A85" s="33" t="s">
        <v>22</v>
      </c>
      <c r="B85" s="36">
        <f t="shared" ref="B85:D85" si="44">AVERAGE(B86:B87)</f>
        <v>7.5000000000000011E-2</v>
      </c>
      <c r="C85" s="36">
        <f t="shared" si="44"/>
        <v>0.27500000000000002</v>
      </c>
      <c r="D85" s="36">
        <f t="shared" si="44"/>
        <v>0.57499999999999996</v>
      </c>
      <c r="G85" s="33" t="s">
        <v>22</v>
      </c>
      <c r="H85" s="36">
        <f t="shared" ref="H85:J85" si="45">AVERAGE(H86:H87)</f>
        <v>0.27500000000000002</v>
      </c>
      <c r="I85" s="36">
        <f t="shared" si="45"/>
        <v>0.35</v>
      </c>
      <c r="J85" s="36">
        <f t="shared" si="45"/>
        <v>0.42499999999999999</v>
      </c>
      <c r="M85" s="37"/>
      <c r="N85" s="37"/>
      <c r="O85" s="37"/>
    </row>
    <row r="86" spans="1:15" x14ac:dyDescent="0.35">
      <c r="A86" s="34" t="s">
        <v>23</v>
      </c>
      <c r="B86" s="35">
        <v>0.05</v>
      </c>
      <c r="C86" s="35">
        <v>0.25</v>
      </c>
      <c r="D86" s="35">
        <v>0.55000000000000004</v>
      </c>
      <c r="G86" s="34" t="s">
        <v>23</v>
      </c>
      <c r="H86" s="35">
        <v>0.4</v>
      </c>
      <c r="I86" s="35">
        <v>0.5</v>
      </c>
      <c r="J86" s="35">
        <v>0.6</v>
      </c>
      <c r="M86" s="37"/>
      <c r="N86" s="37"/>
      <c r="O86" s="37"/>
    </row>
    <row r="87" spans="1:15" x14ac:dyDescent="0.35">
      <c r="A87" s="34" t="s">
        <v>24</v>
      </c>
      <c r="B87" s="35">
        <v>0.1</v>
      </c>
      <c r="C87" s="35">
        <v>0.3</v>
      </c>
      <c r="D87" s="35">
        <v>0.6</v>
      </c>
      <c r="G87" s="34" t="s">
        <v>24</v>
      </c>
      <c r="H87" s="35">
        <v>0.15</v>
      </c>
      <c r="I87" s="35">
        <v>0.2</v>
      </c>
      <c r="J87" s="35">
        <v>0.25</v>
      </c>
      <c r="M87" s="37"/>
      <c r="N87" s="37"/>
      <c r="O87" s="37"/>
    </row>
    <row r="88" spans="1:15" ht="18.5" x14ac:dyDescent="0.45">
      <c r="A88" s="33" t="s">
        <v>25</v>
      </c>
      <c r="B88" s="36">
        <f t="shared" ref="B88:D88" si="46">AVERAGE(B89:B90)</f>
        <v>0.05</v>
      </c>
      <c r="C88" s="36">
        <f t="shared" si="46"/>
        <v>0.22500000000000001</v>
      </c>
      <c r="D88" s="36">
        <f t="shared" si="46"/>
        <v>0.52500000000000002</v>
      </c>
      <c r="G88" s="33" t="s">
        <v>25</v>
      </c>
      <c r="H88" s="36">
        <f t="shared" ref="H88:J88" si="47">AVERAGE(H89:H90)</f>
        <v>0.1</v>
      </c>
      <c r="I88" s="36">
        <f t="shared" si="47"/>
        <v>0.15000000000000002</v>
      </c>
      <c r="J88" s="36">
        <f t="shared" si="47"/>
        <v>0.2</v>
      </c>
      <c r="M88" s="37"/>
      <c r="N88" s="37"/>
      <c r="O88" s="37"/>
    </row>
    <row r="89" spans="1:15" x14ac:dyDescent="0.35">
      <c r="A89" s="34" t="s">
        <v>26</v>
      </c>
      <c r="B89" s="35">
        <v>0.05</v>
      </c>
      <c r="C89" s="35">
        <v>0.25</v>
      </c>
      <c r="D89" s="35">
        <v>0.55000000000000004</v>
      </c>
      <c r="G89" s="34" t="s">
        <v>26</v>
      </c>
      <c r="H89" s="35">
        <v>0.15</v>
      </c>
      <c r="I89" s="35">
        <v>0.2</v>
      </c>
      <c r="J89" s="35">
        <v>0.25</v>
      </c>
      <c r="M89" s="37"/>
      <c r="N89" s="37"/>
      <c r="O89" s="37"/>
    </row>
    <row r="90" spans="1:15" x14ac:dyDescent="0.35">
      <c r="A90" s="34" t="s">
        <v>27</v>
      </c>
      <c r="B90" s="35">
        <v>0.05</v>
      </c>
      <c r="C90" s="35">
        <v>0.2</v>
      </c>
      <c r="D90" s="35">
        <v>0.5</v>
      </c>
      <c r="G90" s="34" t="s">
        <v>27</v>
      </c>
      <c r="H90" s="35">
        <v>0.05</v>
      </c>
      <c r="I90" s="35">
        <v>0.1</v>
      </c>
      <c r="J90" s="35">
        <v>0.15</v>
      </c>
      <c r="M90" s="37"/>
      <c r="N90" s="37"/>
      <c r="O90" s="37"/>
    </row>
    <row r="91" spans="1:15" ht="18.5" x14ac:dyDescent="0.45">
      <c r="A91" s="33" t="s">
        <v>80</v>
      </c>
      <c r="B91" s="36">
        <f>AVERAGE(B92:B94)</f>
        <v>0.11666666666666665</v>
      </c>
      <c r="C91" s="36">
        <f t="shared" ref="C91:D91" si="48">AVERAGE(C92:C94)</f>
        <v>0.3666666666666667</v>
      </c>
      <c r="D91" s="36">
        <f t="shared" si="48"/>
        <v>0.66666666666666663</v>
      </c>
      <c r="G91" s="33" t="s">
        <v>80</v>
      </c>
      <c r="H91" s="36">
        <f>AVERAGE(H92:H94)</f>
        <v>0.11666666666666665</v>
      </c>
      <c r="I91" s="36">
        <f t="shared" ref="I91:J91" si="49">AVERAGE(I92:I94)</f>
        <v>0.3666666666666667</v>
      </c>
      <c r="J91" s="36">
        <f t="shared" si="49"/>
        <v>0.66666666666666663</v>
      </c>
      <c r="M91" s="37"/>
      <c r="N91" s="37"/>
      <c r="O91" s="37"/>
    </row>
    <row r="92" spans="1:15" x14ac:dyDescent="0.35">
      <c r="A92" s="34" t="s">
        <v>81</v>
      </c>
      <c r="B92" s="35">
        <v>0.05</v>
      </c>
      <c r="C92" s="35">
        <v>0.25</v>
      </c>
      <c r="D92" s="35">
        <v>0.55000000000000004</v>
      </c>
      <c r="G92" s="34" t="s">
        <v>81</v>
      </c>
      <c r="H92" s="35">
        <v>0.05</v>
      </c>
      <c r="I92" s="35">
        <v>0.25</v>
      </c>
      <c r="J92" s="35">
        <v>0.55000000000000004</v>
      </c>
      <c r="M92" s="37"/>
      <c r="N92" s="37"/>
      <c r="O92" s="37"/>
    </row>
    <row r="93" spans="1:15" x14ac:dyDescent="0.35">
      <c r="A93" s="34" t="s">
        <v>82</v>
      </c>
      <c r="B93" s="35">
        <v>0.2</v>
      </c>
      <c r="C93" s="35">
        <v>0.5</v>
      </c>
      <c r="D93" s="35">
        <v>0.8</v>
      </c>
      <c r="G93" s="34" t="s">
        <v>82</v>
      </c>
      <c r="H93" s="35">
        <v>0.2</v>
      </c>
      <c r="I93" s="35">
        <v>0.5</v>
      </c>
      <c r="J93" s="35">
        <v>0.8</v>
      </c>
      <c r="M93" s="37"/>
      <c r="N93" s="37"/>
      <c r="O93" s="37"/>
    </row>
    <row r="94" spans="1:15" x14ac:dyDescent="0.35">
      <c r="A94" s="34" t="s">
        <v>83</v>
      </c>
      <c r="B94" s="35">
        <v>0.1</v>
      </c>
      <c r="C94" s="35">
        <v>0.35</v>
      </c>
      <c r="D94" s="35">
        <v>0.65</v>
      </c>
      <c r="G94" s="34" t="s">
        <v>83</v>
      </c>
      <c r="H94" s="35">
        <v>0.1</v>
      </c>
      <c r="I94" s="35">
        <v>0.35</v>
      </c>
      <c r="J94" s="35">
        <v>0.65</v>
      </c>
      <c r="M94" s="37"/>
      <c r="N94" s="37"/>
      <c r="O94" s="37"/>
    </row>
    <row r="95" spans="1:15" ht="18.5" x14ac:dyDescent="0.45">
      <c r="A95" s="33" t="s">
        <v>84</v>
      </c>
      <c r="B95" s="36">
        <f t="shared" ref="B95:D95" si="50">AVERAGE(B96:B97)</f>
        <v>0.05</v>
      </c>
      <c r="C95" s="36">
        <f t="shared" si="50"/>
        <v>0.25</v>
      </c>
      <c r="D95" s="36">
        <f t="shared" si="50"/>
        <v>0.55000000000000004</v>
      </c>
      <c r="G95" s="33" t="s">
        <v>84</v>
      </c>
      <c r="H95" s="36">
        <f t="shared" ref="H95:J95" si="51">AVERAGE(H96:H97)</f>
        <v>0.25</v>
      </c>
      <c r="I95" s="36">
        <f t="shared" si="51"/>
        <v>0.30000000000000004</v>
      </c>
      <c r="J95" s="36">
        <f t="shared" si="51"/>
        <v>0.35</v>
      </c>
      <c r="M95" s="37"/>
      <c r="N95" s="37"/>
      <c r="O95" s="37"/>
    </row>
    <row r="96" spans="1:15" x14ac:dyDescent="0.35">
      <c r="A96" s="34" t="s">
        <v>85</v>
      </c>
      <c r="B96" s="35">
        <v>0.05</v>
      </c>
      <c r="C96" s="35">
        <v>0.25</v>
      </c>
      <c r="D96" s="35">
        <v>0.55000000000000004</v>
      </c>
      <c r="G96" s="34" t="s">
        <v>85</v>
      </c>
      <c r="H96" s="35">
        <v>0.35</v>
      </c>
      <c r="I96" s="35">
        <v>0.4</v>
      </c>
      <c r="J96" s="35">
        <v>0.45</v>
      </c>
      <c r="M96" s="37"/>
      <c r="N96" s="37"/>
      <c r="O96" s="37"/>
    </row>
    <row r="97" spans="1:15" x14ac:dyDescent="0.35">
      <c r="A97" s="34" t="s">
        <v>86</v>
      </c>
      <c r="B97" s="35">
        <v>0.05</v>
      </c>
      <c r="C97" s="35">
        <v>0.25</v>
      </c>
      <c r="D97" s="35">
        <v>0.55000000000000004</v>
      </c>
      <c r="G97" s="34" t="s">
        <v>86</v>
      </c>
      <c r="H97" s="35">
        <v>0.15</v>
      </c>
      <c r="I97" s="35">
        <v>0.2</v>
      </c>
      <c r="J97" s="35">
        <v>0.25</v>
      </c>
      <c r="M97" s="37"/>
      <c r="N97" s="37"/>
      <c r="O97" s="37"/>
    </row>
    <row r="98" spans="1:15" ht="18.5" x14ac:dyDescent="0.45">
      <c r="A98" s="33" t="s">
        <v>28</v>
      </c>
      <c r="B98" s="36">
        <f t="shared" ref="B98:D98" si="52">AVERAGE(B99:B100)</f>
        <v>0.15</v>
      </c>
      <c r="C98" s="36">
        <f t="shared" si="52"/>
        <v>0.4</v>
      </c>
      <c r="D98" s="36">
        <f t="shared" si="52"/>
        <v>0.7</v>
      </c>
      <c r="G98" s="33" t="s">
        <v>28</v>
      </c>
      <c r="H98" s="36">
        <f t="shared" ref="H98:J98" si="53">AVERAGE(H99:H100)</f>
        <v>0.15</v>
      </c>
      <c r="I98" s="36">
        <f t="shared" si="53"/>
        <v>0.4</v>
      </c>
      <c r="J98" s="36">
        <f t="shared" si="53"/>
        <v>0.7</v>
      </c>
      <c r="M98" s="37"/>
      <c r="N98" s="37"/>
      <c r="O98" s="37"/>
    </row>
    <row r="99" spans="1:15" x14ac:dyDescent="0.35">
      <c r="A99" s="34" t="s">
        <v>29</v>
      </c>
      <c r="B99" s="35">
        <v>0.15</v>
      </c>
      <c r="C99" s="35">
        <v>0.4</v>
      </c>
      <c r="D99" s="35">
        <v>0.7</v>
      </c>
      <c r="G99" s="34" t="s">
        <v>29</v>
      </c>
      <c r="H99" s="35">
        <v>0.15</v>
      </c>
      <c r="I99" s="35">
        <v>0.4</v>
      </c>
      <c r="J99" s="35">
        <v>0.7</v>
      </c>
      <c r="M99" s="37"/>
      <c r="N99" s="37"/>
      <c r="O99" s="37"/>
    </row>
    <row r="100" spans="1:15" x14ac:dyDescent="0.35">
      <c r="A100" s="34" t="s">
        <v>30</v>
      </c>
      <c r="B100" s="35">
        <v>0.15</v>
      </c>
      <c r="C100" s="35">
        <v>0.4</v>
      </c>
      <c r="D100" s="35">
        <v>0.7</v>
      </c>
      <c r="G100" s="34" t="s">
        <v>30</v>
      </c>
      <c r="H100" s="35">
        <v>0.15</v>
      </c>
      <c r="I100" s="35">
        <v>0.4</v>
      </c>
      <c r="J100" s="35">
        <v>0.7</v>
      </c>
      <c r="M100" s="37"/>
      <c r="N100" s="37"/>
      <c r="O100" s="37"/>
    </row>
    <row r="101" spans="1:15" ht="18.5" x14ac:dyDescent="0.45">
      <c r="A101" s="33" t="s">
        <v>31</v>
      </c>
      <c r="B101" s="36">
        <f t="shared" ref="B101:D101" si="54">AVERAGE(B102:B103)</f>
        <v>0.125</v>
      </c>
      <c r="C101" s="36">
        <f t="shared" si="54"/>
        <v>0.375</v>
      </c>
      <c r="D101" s="36">
        <f t="shared" si="54"/>
        <v>0.67500000000000004</v>
      </c>
      <c r="G101" s="33" t="s">
        <v>31</v>
      </c>
      <c r="H101" s="36">
        <f t="shared" ref="H101:J101" si="55">AVERAGE(H102:H103)</f>
        <v>0.125</v>
      </c>
      <c r="I101" s="36">
        <f t="shared" si="55"/>
        <v>0.47499999999999998</v>
      </c>
      <c r="J101" s="36">
        <f t="shared" si="55"/>
        <v>0.52499999999999991</v>
      </c>
      <c r="M101" s="37"/>
      <c r="N101" s="37"/>
      <c r="O101" s="37"/>
    </row>
    <row r="102" spans="1:15" x14ac:dyDescent="0.35">
      <c r="A102" s="34" t="s">
        <v>32</v>
      </c>
      <c r="B102" s="35">
        <v>0.15</v>
      </c>
      <c r="C102" s="35">
        <v>0.45</v>
      </c>
      <c r="D102" s="35">
        <v>0.75</v>
      </c>
      <c r="G102" s="34" t="s">
        <v>32</v>
      </c>
      <c r="H102" s="35">
        <v>0.15</v>
      </c>
      <c r="I102" s="35">
        <v>0.3</v>
      </c>
      <c r="J102" s="35">
        <v>0.35</v>
      </c>
      <c r="M102" s="37"/>
      <c r="N102" s="37"/>
      <c r="O102" s="37"/>
    </row>
    <row r="103" spans="1:15" x14ac:dyDescent="0.35">
      <c r="A103" s="34" t="s">
        <v>33</v>
      </c>
      <c r="B103" s="35">
        <v>0.1</v>
      </c>
      <c r="C103" s="35">
        <v>0.3</v>
      </c>
      <c r="D103" s="35">
        <v>0.6</v>
      </c>
      <c r="G103" s="34" t="s">
        <v>33</v>
      </c>
      <c r="H103" s="35">
        <v>0.1</v>
      </c>
      <c r="I103" s="35">
        <v>0.65</v>
      </c>
      <c r="J103" s="35">
        <v>0.7</v>
      </c>
      <c r="M103" s="37"/>
      <c r="N103" s="37"/>
      <c r="O103" s="37"/>
    </row>
    <row r="104" spans="1:15" ht="18.5" x14ac:dyDescent="0.45">
      <c r="A104" s="33" t="s">
        <v>34</v>
      </c>
      <c r="B104" s="36">
        <f t="shared" ref="B104:D104" si="56">AVERAGE(B105:B106)</f>
        <v>0.125</v>
      </c>
      <c r="C104" s="36">
        <f t="shared" si="56"/>
        <v>0.4</v>
      </c>
      <c r="D104" s="36">
        <f t="shared" si="56"/>
        <v>0.7</v>
      </c>
      <c r="G104" s="33" t="s">
        <v>34</v>
      </c>
      <c r="H104" s="36">
        <f t="shared" ref="H104:J104" si="57">AVERAGE(H105:H106)</f>
        <v>0.125</v>
      </c>
      <c r="I104" s="36">
        <f t="shared" si="57"/>
        <v>0.4</v>
      </c>
      <c r="J104" s="36">
        <f t="shared" si="57"/>
        <v>0.7</v>
      </c>
      <c r="M104" s="37"/>
      <c r="N104" s="37"/>
      <c r="O104" s="37"/>
    </row>
    <row r="105" spans="1:15" x14ac:dyDescent="0.35">
      <c r="A105" s="34" t="s">
        <v>35</v>
      </c>
      <c r="B105" s="35">
        <v>0.15</v>
      </c>
      <c r="C105" s="35">
        <v>0.45</v>
      </c>
      <c r="D105" s="35">
        <v>0.75</v>
      </c>
      <c r="G105" s="34" t="s">
        <v>35</v>
      </c>
      <c r="H105" s="35">
        <v>0.15</v>
      </c>
      <c r="I105" s="35">
        <v>0.45</v>
      </c>
      <c r="J105" s="35">
        <v>0.75</v>
      </c>
      <c r="M105" s="37"/>
      <c r="N105" s="37"/>
      <c r="O105" s="37"/>
    </row>
    <row r="106" spans="1:15" x14ac:dyDescent="0.35">
      <c r="A106" s="34" t="s">
        <v>36</v>
      </c>
      <c r="B106" s="35">
        <v>0.1</v>
      </c>
      <c r="C106" s="35">
        <v>0.35</v>
      </c>
      <c r="D106" s="35">
        <v>0.65</v>
      </c>
      <c r="G106" s="34" t="s">
        <v>36</v>
      </c>
      <c r="H106" s="35">
        <v>0.1</v>
      </c>
      <c r="I106" s="35">
        <v>0.35</v>
      </c>
      <c r="J106" s="35">
        <v>0.65</v>
      </c>
      <c r="M106" s="37"/>
      <c r="N106" s="37"/>
      <c r="O106" s="37"/>
    </row>
    <row r="107" spans="1:15" ht="18.5" x14ac:dyDescent="0.45">
      <c r="A107" s="33" t="s">
        <v>37</v>
      </c>
      <c r="B107" s="36">
        <f t="shared" ref="B107:D107" si="58">AVERAGE(B108:B109)</f>
        <v>0.05</v>
      </c>
      <c r="C107" s="36">
        <f t="shared" si="58"/>
        <v>0.2</v>
      </c>
      <c r="D107" s="36">
        <f t="shared" si="58"/>
        <v>0.5</v>
      </c>
      <c r="G107" s="33" t="s">
        <v>37</v>
      </c>
      <c r="H107" s="36">
        <f t="shared" ref="H107:J107" si="59">AVERAGE(H108:H109)</f>
        <v>0.05</v>
      </c>
      <c r="I107" s="36">
        <f t="shared" si="59"/>
        <v>0.15</v>
      </c>
      <c r="J107" s="36">
        <f t="shared" si="59"/>
        <v>0.2</v>
      </c>
      <c r="M107" s="37"/>
      <c r="N107" s="37"/>
      <c r="O107" s="37"/>
    </row>
    <row r="108" spans="1:15" x14ac:dyDescent="0.35">
      <c r="A108" s="34" t="s">
        <v>38</v>
      </c>
      <c r="B108" s="35">
        <v>0.05</v>
      </c>
      <c r="C108" s="35">
        <v>0.2</v>
      </c>
      <c r="D108" s="35">
        <v>0.5</v>
      </c>
      <c r="G108" s="34" t="s">
        <v>38</v>
      </c>
      <c r="H108" s="35">
        <v>0.05</v>
      </c>
      <c r="I108" s="35">
        <v>0.15</v>
      </c>
      <c r="J108" s="35">
        <v>0.2</v>
      </c>
      <c r="M108" s="37"/>
      <c r="N108" s="37"/>
      <c r="O108" s="37"/>
    </row>
    <row r="109" spans="1:15" x14ac:dyDescent="0.35">
      <c r="A109" s="34" t="s">
        <v>39</v>
      </c>
      <c r="B109" s="35">
        <v>0.05</v>
      </c>
      <c r="C109" s="35">
        <v>0.2</v>
      </c>
      <c r="D109" s="35">
        <v>0.5</v>
      </c>
      <c r="G109" s="34" t="s">
        <v>39</v>
      </c>
      <c r="H109" s="35">
        <v>0.05</v>
      </c>
      <c r="I109" s="35">
        <v>0.15</v>
      </c>
      <c r="J109" s="35">
        <v>0.2</v>
      </c>
      <c r="M109" s="37"/>
      <c r="N109" s="37"/>
      <c r="O109" s="37"/>
    </row>
    <row r="110" spans="1:15" ht="18.5" x14ac:dyDescent="0.45">
      <c r="A110" s="33" t="s">
        <v>40</v>
      </c>
      <c r="B110" s="36">
        <f t="shared" ref="B110:D110" si="60">AVERAGE(B111:B112)</f>
        <v>7.5000000000000011E-2</v>
      </c>
      <c r="C110" s="36">
        <f t="shared" si="60"/>
        <v>0.25</v>
      </c>
      <c r="D110" s="36">
        <f t="shared" si="60"/>
        <v>0.55000000000000004</v>
      </c>
      <c r="G110" s="33" t="s">
        <v>40</v>
      </c>
      <c r="H110" s="36">
        <f t="shared" ref="H110:J110" si="61">AVERAGE(H111:H112)</f>
        <v>7.5000000000000011E-2</v>
      </c>
      <c r="I110" s="36">
        <f t="shared" si="61"/>
        <v>0.17499999999999999</v>
      </c>
      <c r="J110" s="36">
        <f t="shared" si="61"/>
        <v>0.35</v>
      </c>
      <c r="M110" s="37"/>
      <c r="N110" s="37"/>
      <c r="O110" s="37"/>
    </row>
    <row r="111" spans="1:15" x14ac:dyDescent="0.35">
      <c r="A111" s="34" t="s">
        <v>41</v>
      </c>
      <c r="B111" s="35">
        <v>0.1</v>
      </c>
      <c r="C111" s="35">
        <v>0.3</v>
      </c>
      <c r="D111" s="35">
        <v>0.6</v>
      </c>
      <c r="G111" s="34" t="s">
        <v>41</v>
      </c>
      <c r="H111" s="35">
        <v>0.1</v>
      </c>
      <c r="I111" s="35">
        <v>0.15</v>
      </c>
      <c r="J111" s="35">
        <v>0.2</v>
      </c>
      <c r="M111" s="37"/>
      <c r="N111" s="37"/>
      <c r="O111" s="37"/>
    </row>
    <row r="112" spans="1:15" x14ac:dyDescent="0.35">
      <c r="A112" s="34" t="s">
        <v>42</v>
      </c>
      <c r="B112" s="35">
        <v>0.05</v>
      </c>
      <c r="C112" s="35">
        <v>0.2</v>
      </c>
      <c r="D112" s="35">
        <v>0.5</v>
      </c>
      <c r="G112" s="34" t="s">
        <v>42</v>
      </c>
      <c r="H112" s="35">
        <v>0.05</v>
      </c>
      <c r="I112" s="35">
        <v>0.2</v>
      </c>
      <c r="J112" s="35">
        <v>0.5</v>
      </c>
      <c r="M112" s="37"/>
      <c r="N112" s="37"/>
      <c r="O112" s="37"/>
    </row>
    <row r="113" spans="1:15" ht="18.5" x14ac:dyDescent="0.45">
      <c r="A113" s="33" t="s">
        <v>87</v>
      </c>
      <c r="B113" s="36">
        <f t="shared" ref="B113:D113" si="62">AVERAGE(B114:B115)</f>
        <v>0.15</v>
      </c>
      <c r="C113" s="36">
        <f t="shared" si="62"/>
        <v>0.45</v>
      </c>
      <c r="D113" s="36">
        <f t="shared" si="62"/>
        <v>0.75</v>
      </c>
      <c r="G113" s="33" t="s">
        <v>87</v>
      </c>
      <c r="H113" s="36">
        <f t="shared" ref="H113:J113" si="63">AVERAGE(H114:H115)</f>
        <v>0.15</v>
      </c>
      <c r="I113" s="36">
        <f t="shared" si="63"/>
        <v>0.32500000000000001</v>
      </c>
      <c r="J113" s="36">
        <f t="shared" si="63"/>
        <v>0.4</v>
      </c>
      <c r="M113" s="37"/>
      <c r="N113" s="37"/>
      <c r="O113" s="37"/>
    </row>
    <row r="114" spans="1:15" x14ac:dyDescent="0.35">
      <c r="A114" s="34" t="s">
        <v>88</v>
      </c>
      <c r="B114" s="35">
        <v>0.15</v>
      </c>
      <c r="C114" s="35">
        <v>0.45</v>
      </c>
      <c r="D114" s="35">
        <v>0.75</v>
      </c>
      <c r="G114" s="34" t="s">
        <v>88</v>
      </c>
      <c r="H114" s="35">
        <v>0.15</v>
      </c>
      <c r="I114" s="35">
        <v>0.45</v>
      </c>
      <c r="J114" s="35">
        <v>0.55000000000000004</v>
      </c>
      <c r="M114" s="37"/>
      <c r="N114" s="37"/>
      <c r="O114" s="37"/>
    </row>
    <row r="115" spans="1:15" x14ac:dyDescent="0.35">
      <c r="A115" s="34" t="s">
        <v>89</v>
      </c>
      <c r="B115" s="35">
        <v>0.15</v>
      </c>
      <c r="C115" s="35">
        <v>0.45</v>
      </c>
      <c r="D115" s="35">
        <v>0.75</v>
      </c>
      <c r="G115" s="34" t="s">
        <v>89</v>
      </c>
      <c r="H115" s="35">
        <v>0.15</v>
      </c>
      <c r="I115" s="35">
        <v>0.2</v>
      </c>
      <c r="J115" s="35">
        <v>0.25</v>
      </c>
      <c r="M115" s="37"/>
      <c r="N115" s="37"/>
      <c r="O115" s="37"/>
    </row>
    <row r="116" spans="1:15" ht="18.5" x14ac:dyDescent="0.45">
      <c r="A116" s="33" t="s">
        <v>90</v>
      </c>
      <c r="B116" s="36">
        <f t="shared" ref="B116:D116" si="64">AVERAGE(B117:B118)</f>
        <v>0.1</v>
      </c>
      <c r="C116" s="36">
        <f t="shared" si="64"/>
        <v>0.3</v>
      </c>
      <c r="D116" s="36">
        <f t="shared" si="64"/>
        <v>0.6</v>
      </c>
      <c r="G116" s="33" t="s">
        <v>90</v>
      </c>
      <c r="H116" s="36">
        <f t="shared" ref="H116:J116" si="65">AVERAGE(H117:H118)</f>
        <v>0.1</v>
      </c>
      <c r="I116" s="36">
        <f t="shared" si="65"/>
        <v>0.2</v>
      </c>
      <c r="J116" s="36">
        <f t="shared" si="65"/>
        <v>0.25</v>
      </c>
      <c r="M116" s="37"/>
      <c r="N116" s="37"/>
      <c r="O116" s="37"/>
    </row>
    <row r="117" spans="1:15" x14ac:dyDescent="0.35">
      <c r="A117" s="34" t="s">
        <v>91</v>
      </c>
      <c r="B117" s="35">
        <v>0.1</v>
      </c>
      <c r="C117" s="35">
        <v>0.3</v>
      </c>
      <c r="D117" s="35">
        <v>0.6</v>
      </c>
      <c r="G117" s="34" t="s">
        <v>91</v>
      </c>
      <c r="H117" s="35">
        <v>0.1</v>
      </c>
      <c r="I117" s="35">
        <v>0.25</v>
      </c>
      <c r="J117" s="35">
        <v>0.3</v>
      </c>
      <c r="M117" s="37"/>
      <c r="N117" s="37"/>
      <c r="O117" s="37"/>
    </row>
    <row r="118" spans="1:15" x14ac:dyDescent="0.35">
      <c r="A118" s="34" t="s">
        <v>92</v>
      </c>
      <c r="B118" s="35">
        <v>0.1</v>
      </c>
      <c r="C118" s="35">
        <v>0.3</v>
      </c>
      <c r="D118" s="35">
        <v>0.6</v>
      </c>
      <c r="G118" s="34" t="s">
        <v>92</v>
      </c>
      <c r="H118" s="35">
        <v>0.1</v>
      </c>
      <c r="I118" s="35">
        <v>0.15</v>
      </c>
      <c r="J118" s="35">
        <v>0.2</v>
      </c>
      <c r="M118" s="37"/>
      <c r="N118" s="37"/>
      <c r="O118" s="37"/>
    </row>
    <row r="119" spans="1:15" ht="18.5" x14ac:dyDescent="0.45">
      <c r="A119" s="33" t="s">
        <v>93</v>
      </c>
      <c r="B119" s="36">
        <f t="shared" ref="B119:D119" si="66">AVERAGE(B120:B121)</f>
        <v>0.125</v>
      </c>
      <c r="C119" s="36">
        <f t="shared" si="66"/>
        <v>0.375</v>
      </c>
      <c r="D119" s="36">
        <f t="shared" si="66"/>
        <v>0.67500000000000004</v>
      </c>
      <c r="G119" s="33" t="s">
        <v>93</v>
      </c>
      <c r="H119" s="36">
        <f t="shared" ref="H119:J119" si="67">AVERAGE(H120:H121)</f>
        <v>0.125</v>
      </c>
      <c r="I119" s="36">
        <f t="shared" si="67"/>
        <v>0.375</v>
      </c>
      <c r="J119" s="36">
        <f t="shared" si="67"/>
        <v>0.67500000000000004</v>
      </c>
      <c r="M119" s="37"/>
      <c r="N119" s="37"/>
      <c r="O119" s="37"/>
    </row>
    <row r="120" spans="1:15" x14ac:dyDescent="0.35">
      <c r="A120" s="34" t="s">
        <v>94</v>
      </c>
      <c r="B120" s="35">
        <v>0.1</v>
      </c>
      <c r="C120" s="35">
        <v>0.3</v>
      </c>
      <c r="D120" s="35">
        <v>0.6</v>
      </c>
      <c r="G120" s="34" t="s">
        <v>94</v>
      </c>
      <c r="H120" s="35">
        <v>0.1</v>
      </c>
      <c r="I120" s="35">
        <v>0.3</v>
      </c>
      <c r="J120" s="35">
        <v>0.6</v>
      </c>
      <c r="M120" s="37"/>
      <c r="N120" s="37"/>
      <c r="O120" s="37"/>
    </row>
    <row r="121" spans="1:15" x14ac:dyDescent="0.35">
      <c r="A121" s="34" t="s">
        <v>95</v>
      </c>
      <c r="B121" s="35">
        <v>0.15</v>
      </c>
      <c r="C121" s="35">
        <v>0.45</v>
      </c>
      <c r="D121" s="35">
        <v>0.75</v>
      </c>
      <c r="G121" s="34" t="s">
        <v>95</v>
      </c>
      <c r="H121" s="35">
        <v>0.15</v>
      </c>
      <c r="I121" s="35">
        <v>0.45</v>
      </c>
      <c r="J121" s="35">
        <v>0.75</v>
      </c>
      <c r="M121" s="37"/>
      <c r="N121" s="37"/>
      <c r="O121" s="37"/>
    </row>
    <row r="122" spans="1:15" ht="18.5" x14ac:dyDescent="0.45">
      <c r="A122" s="33" t="s">
        <v>96</v>
      </c>
      <c r="B122" s="36">
        <f t="shared" ref="B122:D122" si="68">AVERAGE(B123:B124)</f>
        <v>0.125</v>
      </c>
      <c r="C122" s="36">
        <f t="shared" si="68"/>
        <v>0.4</v>
      </c>
      <c r="D122" s="36">
        <f t="shared" si="68"/>
        <v>0.7</v>
      </c>
      <c r="G122" s="33" t="s">
        <v>96</v>
      </c>
      <c r="H122" s="36">
        <f t="shared" ref="H122:J122" si="69">AVERAGE(H123:H124)</f>
        <v>0.125</v>
      </c>
      <c r="I122" s="36">
        <f t="shared" si="69"/>
        <v>0.4</v>
      </c>
      <c r="J122" s="36">
        <f t="shared" si="69"/>
        <v>0.7</v>
      </c>
      <c r="M122" s="37"/>
      <c r="N122" s="37"/>
      <c r="O122" s="37"/>
    </row>
    <row r="123" spans="1:15" x14ac:dyDescent="0.35">
      <c r="A123" s="34" t="s">
        <v>97</v>
      </c>
      <c r="B123" s="35">
        <v>0.15</v>
      </c>
      <c r="C123" s="35">
        <v>0.45</v>
      </c>
      <c r="D123" s="35">
        <v>0.75</v>
      </c>
      <c r="G123" s="34" t="s">
        <v>97</v>
      </c>
      <c r="H123" s="35">
        <v>0.15</v>
      </c>
      <c r="I123" s="35">
        <v>0.45</v>
      </c>
      <c r="J123" s="35">
        <v>0.75</v>
      </c>
      <c r="M123" s="37"/>
      <c r="N123" s="37"/>
      <c r="O123" s="37"/>
    </row>
    <row r="124" spans="1:15" x14ac:dyDescent="0.35">
      <c r="A124" s="34" t="s">
        <v>98</v>
      </c>
      <c r="B124" s="35">
        <v>0.1</v>
      </c>
      <c r="C124" s="35">
        <v>0.35</v>
      </c>
      <c r="D124" s="35">
        <v>0.65</v>
      </c>
      <c r="G124" s="34" t="s">
        <v>98</v>
      </c>
      <c r="H124" s="35">
        <v>0.1</v>
      </c>
      <c r="I124" s="35">
        <v>0.35</v>
      </c>
      <c r="J124" s="35">
        <v>0.65</v>
      </c>
      <c r="M124" s="37"/>
      <c r="N124" s="37"/>
      <c r="O124" s="37"/>
    </row>
    <row r="125" spans="1:15" ht="18.5" x14ac:dyDescent="0.45">
      <c r="A125" s="33" t="s">
        <v>99</v>
      </c>
      <c r="B125" s="36">
        <f t="shared" ref="B125:D125" si="70">AVERAGE(B126:B127)</f>
        <v>0.05</v>
      </c>
      <c r="C125" s="36">
        <f t="shared" si="70"/>
        <v>0.2</v>
      </c>
      <c r="D125" s="36">
        <f t="shared" si="70"/>
        <v>0.5</v>
      </c>
      <c r="G125" s="33" t="s">
        <v>99</v>
      </c>
      <c r="H125" s="36">
        <f t="shared" ref="H125:J125" si="71">AVERAGE(H126:H127)</f>
        <v>0.05</v>
      </c>
      <c r="I125" s="36">
        <f t="shared" si="71"/>
        <v>0.15000000000000002</v>
      </c>
      <c r="J125" s="36">
        <f t="shared" si="71"/>
        <v>0.2</v>
      </c>
      <c r="M125" s="37"/>
      <c r="N125" s="37"/>
      <c r="O125" s="37"/>
    </row>
    <row r="126" spans="1:15" x14ac:dyDescent="0.35">
      <c r="A126" s="34" t="s">
        <v>100</v>
      </c>
      <c r="B126" s="35">
        <v>0.05</v>
      </c>
      <c r="C126" s="35">
        <v>0.2</v>
      </c>
      <c r="D126" s="35">
        <v>0.5</v>
      </c>
      <c r="G126" s="34" t="s">
        <v>100</v>
      </c>
      <c r="H126" s="35">
        <v>0.05</v>
      </c>
      <c r="I126" s="35">
        <v>0.2</v>
      </c>
      <c r="J126" s="35">
        <v>0.25</v>
      </c>
      <c r="M126" s="37"/>
      <c r="N126" s="37"/>
      <c r="O126" s="37"/>
    </row>
    <row r="127" spans="1:15" x14ac:dyDescent="0.35">
      <c r="A127" s="34" t="s">
        <v>101</v>
      </c>
      <c r="B127" s="35">
        <v>0.05</v>
      </c>
      <c r="C127" s="35">
        <v>0.2</v>
      </c>
      <c r="D127" s="35">
        <v>0.5</v>
      </c>
      <c r="G127" s="34" t="s">
        <v>101</v>
      </c>
      <c r="H127" s="35">
        <v>0.05</v>
      </c>
      <c r="I127" s="35">
        <v>0.1</v>
      </c>
      <c r="J127" s="35">
        <v>0.15</v>
      </c>
      <c r="M127" s="37"/>
      <c r="N127" s="37"/>
      <c r="O127" s="37"/>
    </row>
    <row r="128" spans="1:15" ht="18.5" x14ac:dyDescent="0.45">
      <c r="A128" s="33" t="s">
        <v>102</v>
      </c>
      <c r="B128" s="36">
        <f t="shared" ref="B128:D128" si="72">AVERAGE(B129:B130)</f>
        <v>0.1</v>
      </c>
      <c r="C128" s="36">
        <f t="shared" si="72"/>
        <v>0.32499999999999996</v>
      </c>
      <c r="D128" s="36">
        <f t="shared" si="72"/>
        <v>0.625</v>
      </c>
      <c r="G128" s="33" t="s">
        <v>102</v>
      </c>
      <c r="H128" s="36">
        <f t="shared" ref="H128:J128" si="73">AVERAGE(H129:H130)</f>
        <v>0.1</v>
      </c>
      <c r="I128" s="36">
        <f t="shared" si="73"/>
        <v>0.32499999999999996</v>
      </c>
      <c r="J128" s="36">
        <f t="shared" si="73"/>
        <v>0.625</v>
      </c>
      <c r="M128" s="37"/>
      <c r="N128" s="37"/>
      <c r="O128" s="37"/>
    </row>
    <row r="129" spans="1:15" x14ac:dyDescent="0.35">
      <c r="A129" s="34" t="s">
        <v>61</v>
      </c>
      <c r="B129" s="35">
        <v>0.1</v>
      </c>
      <c r="C129" s="35">
        <v>0.3</v>
      </c>
      <c r="D129" s="35">
        <v>0.6</v>
      </c>
      <c r="G129" s="34" t="s">
        <v>61</v>
      </c>
      <c r="H129" s="35">
        <v>0.1</v>
      </c>
      <c r="I129" s="35">
        <v>0.3</v>
      </c>
      <c r="J129" s="35">
        <v>0.6</v>
      </c>
      <c r="M129" s="37"/>
      <c r="N129" s="37"/>
      <c r="O129" s="37"/>
    </row>
    <row r="130" spans="1:15" x14ac:dyDescent="0.35">
      <c r="A130" s="34" t="s">
        <v>62</v>
      </c>
      <c r="B130" s="35">
        <v>0.1</v>
      </c>
      <c r="C130" s="35">
        <v>0.35</v>
      </c>
      <c r="D130" s="35">
        <v>0.65</v>
      </c>
      <c r="G130" s="34" t="s">
        <v>62</v>
      </c>
      <c r="H130" s="35">
        <v>0.1</v>
      </c>
      <c r="I130" s="35">
        <v>0.35</v>
      </c>
      <c r="J130" s="35">
        <v>0.65</v>
      </c>
      <c r="M130" s="37"/>
      <c r="N130" s="37"/>
      <c r="O130" s="37"/>
    </row>
    <row r="131" spans="1:15" ht="18.5" x14ac:dyDescent="0.45">
      <c r="A131" s="33" t="s">
        <v>103</v>
      </c>
      <c r="B131" s="36">
        <f t="shared" ref="B131:D131" si="74">AVERAGE(B132:B133)</f>
        <v>0.125</v>
      </c>
      <c r="C131" s="36">
        <f t="shared" si="74"/>
        <v>0.4</v>
      </c>
      <c r="D131" s="36">
        <f t="shared" si="74"/>
        <v>0.7</v>
      </c>
      <c r="G131" s="33" t="s">
        <v>103</v>
      </c>
      <c r="H131" s="36">
        <f t="shared" ref="H131:J131" si="75">AVERAGE(H132:H133)</f>
        <v>0.125</v>
      </c>
      <c r="I131" s="36">
        <f t="shared" si="75"/>
        <v>0.4</v>
      </c>
      <c r="J131" s="36">
        <f t="shared" si="75"/>
        <v>0.7</v>
      </c>
      <c r="M131" s="37"/>
      <c r="N131" s="37"/>
      <c r="O131" s="37"/>
    </row>
    <row r="132" spans="1:15" x14ac:dyDescent="0.35">
      <c r="A132" s="34" t="s">
        <v>104</v>
      </c>
      <c r="B132" s="35">
        <v>0.15</v>
      </c>
      <c r="C132" s="35">
        <v>0.45</v>
      </c>
      <c r="D132" s="35">
        <v>0.75</v>
      </c>
      <c r="G132" s="34" t="s">
        <v>104</v>
      </c>
      <c r="H132" s="35">
        <v>0.15</v>
      </c>
      <c r="I132" s="35">
        <v>0.45</v>
      </c>
      <c r="J132" s="35">
        <v>0.75</v>
      </c>
      <c r="M132" s="37"/>
      <c r="N132" s="37"/>
      <c r="O132" s="37"/>
    </row>
    <row r="133" spans="1:15" x14ac:dyDescent="0.35">
      <c r="A133" s="34" t="s">
        <v>105</v>
      </c>
      <c r="B133" s="35">
        <v>0.1</v>
      </c>
      <c r="C133" s="35">
        <v>0.35</v>
      </c>
      <c r="D133" s="35">
        <v>0.65</v>
      </c>
      <c r="G133" s="34" t="s">
        <v>105</v>
      </c>
      <c r="H133" s="35">
        <v>0.1</v>
      </c>
      <c r="I133" s="35">
        <v>0.35</v>
      </c>
      <c r="J133" s="35">
        <v>0.65</v>
      </c>
      <c r="M133" s="37"/>
      <c r="N133" s="37"/>
      <c r="O133" s="37"/>
    </row>
    <row r="134" spans="1:15" ht="18.5" x14ac:dyDescent="0.45">
      <c r="A134" s="33" t="s">
        <v>106</v>
      </c>
      <c r="B134" s="36">
        <f t="shared" ref="B134:D134" si="76">AVERAGE(B135:B136)</f>
        <v>7.5000000000000011E-2</v>
      </c>
      <c r="C134" s="36">
        <f t="shared" si="76"/>
        <v>0.27500000000000002</v>
      </c>
      <c r="D134" s="36">
        <f t="shared" si="76"/>
        <v>0.57499999999999996</v>
      </c>
      <c r="G134" s="33" t="s">
        <v>106</v>
      </c>
      <c r="H134" s="36">
        <f t="shared" ref="H134:J134" si="77">AVERAGE(H135:H136)</f>
        <v>7.5000000000000011E-2</v>
      </c>
      <c r="I134" s="36">
        <f t="shared" si="77"/>
        <v>0.27500000000000002</v>
      </c>
      <c r="J134" s="36">
        <f t="shared" si="77"/>
        <v>0.57499999999999996</v>
      </c>
      <c r="M134" s="37"/>
      <c r="N134" s="37"/>
      <c r="O134" s="37"/>
    </row>
    <row r="135" spans="1:15" x14ac:dyDescent="0.35">
      <c r="A135" s="34" t="s">
        <v>107</v>
      </c>
      <c r="B135" s="35">
        <v>0.1</v>
      </c>
      <c r="C135" s="35">
        <v>0.35</v>
      </c>
      <c r="D135" s="35">
        <v>0.65</v>
      </c>
      <c r="G135" s="34" t="s">
        <v>107</v>
      </c>
      <c r="H135" s="35">
        <v>0.1</v>
      </c>
      <c r="I135" s="35">
        <v>0.35</v>
      </c>
      <c r="J135" s="35">
        <v>0.65</v>
      </c>
      <c r="M135" s="37"/>
      <c r="N135" s="37"/>
      <c r="O135" s="37"/>
    </row>
    <row r="136" spans="1:15" x14ac:dyDescent="0.35">
      <c r="A136" s="34" t="s">
        <v>108</v>
      </c>
      <c r="B136" s="35">
        <v>0.05</v>
      </c>
      <c r="C136" s="35">
        <v>0.2</v>
      </c>
      <c r="D136" s="35">
        <v>0.5</v>
      </c>
      <c r="G136" s="34" t="s">
        <v>108</v>
      </c>
      <c r="H136" s="35">
        <v>0.05</v>
      </c>
      <c r="I136" s="35">
        <v>0.2</v>
      </c>
      <c r="J136" s="35">
        <v>0.5</v>
      </c>
      <c r="M136" s="37"/>
      <c r="N136" s="37"/>
      <c r="O136" s="37"/>
    </row>
    <row r="137" spans="1:15" ht="18.5" x14ac:dyDescent="0.45">
      <c r="A137" s="33" t="s">
        <v>109</v>
      </c>
      <c r="B137" s="36">
        <f t="shared" ref="B137:D137" si="78">AVERAGE(B138:B139)</f>
        <v>0.125</v>
      </c>
      <c r="C137" s="36">
        <f t="shared" si="78"/>
        <v>0.4</v>
      </c>
      <c r="D137" s="36">
        <f t="shared" si="78"/>
        <v>0.7</v>
      </c>
      <c r="G137" s="33" t="s">
        <v>109</v>
      </c>
      <c r="H137" s="36">
        <f t="shared" ref="H137:J137" si="79">AVERAGE(H138:H139)</f>
        <v>0.125</v>
      </c>
      <c r="I137" s="36">
        <f t="shared" si="79"/>
        <v>0.4</v>
      </c>
      <c r="J137" s="36">
        <f t="shared" si="79"/>
        <v>0.7</v>
      </c>
      <c r="M137" s="37"/>
      <c r="N137" s="37"/>
      <c r="O137" s="37"/>
    </row>
    <row r="138" spans="1:15" x14ac:dyDescent="0.35">
      <c r="A138" s="34" t="s">
        <v>110</v>
      </c>
      <c r="B138" s="35">
        <v>0.15</v>
      </c>
      <c r="C138" s="35">
        <v>0.45</v>
      </c>
      <c r="D138" s="35">
        <v>0.75</v>
      </c>
      <c r="G138" s="34" t="s">
        <v>110</v>
      </c>
      <c r="H138" s="35">
        <v>0.15</v>
      </c>
      <c r="I138" s="35">
        <v>0.45</v>
      </c>
      <c r="J138" s="35">
        <v>0.75</v>
      </c>
      <c r="M138" s="37"/>
      <c r="N138" s="37"/>
      <c r="O138" s="37"/>
    </row>
    <row r="139" spans="1:15" x14ac:dyDescent="0.35">
      <c r="A139" s="34" t="s">
        <v>111</v>
      </c>
      <c r="B139" s="35">
        <v>0.1</v>
      </c>
      <c r="C139" s="35">
        <v>0.35</v>
      </c>
      <c r="D139" s="35">
        <v>0.65</v>
      </c>
      <c r="G139" s="34" t="s">
        <v>111</v>
      </c>
      <c r="H139" s="35">
        <v>0.1</v>
      </c>
      <c r="I139" s="35">
        <v>0.35</v>
      </c>
      <c r="J139" s="35">
        <v>0.65</v>
      </c>
      <c r="M139" s="37"/>
      <c r="N139" s="37"/>
      <c r="O139" s="37"/>
    </row>
    <row r="140" spans="1:15" ht="18.5" x14ac:dyDescent="0.45">
      <c r="A140" s="33" t="s">
        <v>112</v>
      </c>
      <c r="B140" s="36">
        <f>AVERAGE(B141:B143)</f>
        <v>8.3333333333333329E-2</v>
      </c>
      <c r="C140" s="36">
        <f t="shared" ref="C140:D140" si="80">AVERAGE(C141:C143)</f>
        <v>0.28333333333333338</v>
      </c>
      <c r="D140" s="36">
        <f t="shared" si="80"/>
        <v>0.58333333333333337</v>
      </c>
      <c r="G140" s="33" t="s">
        <v>112</v>
      </c>
      <c r="H140" s="36">
        <f>AVERAGE(H141:H143)</f>
        <v>8.3333333333333329E-2</v>
      </c>
      <c r="I140" s="36">
        <f t="shared" ref="I140:J140" si="81">AVERAGE(I141:I143)</f>
        <v>0.28333333333333338</v>
      </c>
      <c r="J140" s="36">
        <f t="shared" si="81"/>
        <v>0.58333333333333337</v>
      </c>
      <c r="M140" s="37"/>
      <c r="N140" s="37"/>
      <c r="O140" s="37"/>
    </row>
    <row r="141" spans="1:15" x14ac:dyDescent="0.35">
      <c r="A141" s="34" t="s">
        <v>63</v>
      </c>
      <c r="B141" s="35">
        <v>0.1</v>
      </c>
      <c r="C141" s="35">
        <v>0.35</v>
      </c>
      <c r="D141" s="35">
        <v>0.65</v>
      </c>
      <c r="G141" s="34" t="s">
        <v>63</v>
      </c>
      <c r="H141" s="35">
        <v>0.1</v>
      </c>
      <c r="I141" s="35">
        <v>0.35</v>
      </c>
      <c r="J141" s="35">
        <v>0.65</v>
      </c>
      <c r="M141" s="37"/>
      <c r="N141" s="37"/>
      <c r="O141" s="37"/>
    </row>
    <row r="142" spans="1:15" x14ac:dyDescent="0.35">
      <c r="A142" s="34" t="s">
        <v>64</v>
      </c>
      <c r="B142" s="35">
        <v>0.05</v>
      </c>
      <c r="C142" s="35">
        <v>0.2</v>
      </c>
      <c r="D142" s="35">
        <v>0.5</v>
      </c>
      <c r="G142" s="34" t="s">
        <v>64</v>
      </c>
      <c r="H142" s="35">
        <v>0.05</v>
      </c>
      <c r="I142" s="35">
        <v>0.2</v>
      </c>
      <c r="J142" s="35">
        <v>0.5</v>
      </c>
      <c r="M142" s="37"/>
      <c r="N142" s="37"/>
      <c r="O142" s="37"/>
    </row>
    <row r="143" spans="1:15" x14ac:dyDescent="0.35">
      <c r="A143" s="34" t="s">
        <v>65</v>
      </c>
      <c r="B143" s="35">
        <v>0.1</v>
      </c>
      <c r="C143" s="35">
        <v>0.3</v>
      </c>
      <c r="D143" s="35">
        <v>0.6</v>
      </c>
      <c r="G143" s="34" t="s">
        <v>65</v>
      </c>
      <c r="H143" s="35">
        <v>0.1</v>
      </c>
      <c r="I143" s="35">
        <v>0.3</v>
      </c>
      <c r="J143" s="35">
        <v>0.6</v>
      </c>
      <c r="M143" s="37"/>
      <c r="N143" s="37"/>
      <c r="O143" s="37"/>
    </row>
    <row r="144" spans="1:15" ht="18.5" x14ac:dyDescent="0.45">
      <c r="A144" s="33" t="s">
        <v>66</v>
      </c>
      <c r="B144" s="36">
        <f>AVERAGE(B145:B147)</f>
        <v>0.11666666666666665</v>
      </c>
      <c r="C144" s="36">
        <f t="shared" ref="C144:D144" si="82">AVERAGE(C145:C147)</f>
        <v>0.33333333333333331</v>
      </c>
      <c r="D144" s="36">
        <f t="shared" si="82"/>
        <v>0.6333333333333333</v>
      </c>
      <c r="G144" s="33" t="s">
        <v>66</v>
      </c>
      <c r="H144" s="36">
        <f>AVERAGE(H145:H147)</f>
        <v>0.11666666666666665</v>
      </c>
      <c r="I144" s="36">
        <f t="shared" ref="I144:J144" si="83">AVERAGE(I145:I147)</f>
        <v>0.3</v>
      </c>
      <c r="J144" s="36">
        <f t="shared" si="83"/>
        <v>0.43333333333333335</v>
      </c>
      <c r="M144" s="37"/>
      <c r="N144" s="37"/>
      <c r="O144" s="37"/>
    </row>
    <row r="145" spans="1:15" x14ac:dyDescent="0.35">
      <c r="A145" s="34" t="s">
        <v>67</v>
      </c>
      <c r="B145" s="35">
        <v>0.15</v>
      </c>
      <c r="C145" s="35">
        <v>0.35</v>
      </c>
      <c r="D145" s="35">
        <v>0.65</v>
      </c>
      <c r="G145" s="34" t="s">
        <v>67</v>
      </c>
      <c r="H145" s="35">
        <v>0.15</v>
      </c>
      <c r="I145" s="35">
        <v>0.35</v>
      </c>
      <c r="J145" s="35">
        <v>0.65</v>
      </c>
      <c r="M145" s="37"/>
      <c r="N145" s="37"/>
      <c r="O145" s="37"/>
    </row>
    <row r="146" spans="1:15" x14ac:dyDescent="0.35">
      <c r="A146" s="34" t="s">
        <v>68</v>
      </c>
      <c r="B146" s="35">
        <v>0.1</v>
      </c>
      <c r="C146" s="35">
        <v>0.3</v>
      </c>
      <c r="D146" s="35">
        <v>0.65</v>
      </c>
      <c r="G146" s="34" t="s">
        <v>68</v>
      </c>
      <c r="H146" s="35">
        <v>0.1</v>
      </c>
      <c r="I146" s="35">
        <v>0.4</v>
      </c>
      <c r="J146" s="35">
        <v>0.45</v>
      </c>
      <c r="M146" s="37"/>
      <c r="N146" s="37"/>
      <c r="O146" s="37"/>
    </row>
    <row r="147" spans="1:15" x14ac:dyDescent="0.35">
      <c r="A147" s="34" t="s">
        <v>69</v>
      </c>
      <c r="B147" s="35">
        <v>0.1</v>
      </c>
      <c r="C147" s="35">
        <v>0.35</v>
      </c>
      <c r="D147" s="35">
        <v>0.6</v>
      </c>
      <c r="G147" s="34" t="s">
        <v>69</v>
      </c>
      <c r="H147" s="35">
        <v>0.1</v>
      </c>
      <c r="I147" s="35">
        <v>0.15</v>
      </c>
      <c r="J147" s="35">
        <v>0.2</v>
      </c>
      <c r="M147" s="37"/>
      <c r="N147" s="37"/>
      <c r="O147" s="37"/>
    </row>
    <row r="148" spans="1:15" ht="18.5" x14ac:dyDescent="0.45">
      <c r="A148" s="33" t="s">
        <v>113</v>
      </c>
      <c r="B148" s="36">
        <f t="shared" ref="B148:D148" si="84">AVERAGE(B149:B150)</f>
        <v>7.5000000000000011E-2</v>
      </c>
      <c r="C148" s="36">
        <f t="shared" si="84"/>
        <v>0.27500000000000002</v>
      </c>
      <c r="D148" s="36">
        <f t="shared" si="84"/>
        <v>0.57499999999999996</v>
      </c>
      <c r="G148" s="33" t="s">
        <v>113</v>
      </c>
      <c r="H148" s="36">
        <f t="shared" ref="H148:J148" si="85">AVERAGE(H149:H150)</f>
        <v>0.1</v>
      </c>
      <c r="I148" s="36">
        <f t="shared" si="85"/>
        <v>0.25</v>
      </c>
      <c r="J148" s="36">
        <f t="shared" si="85"/>
        <v>0.57499999999999996</v>
      </c>
      <c r="M148" s="37"/>
      <c r="N148" s="37"/>
      <c r="O148" s="37"/>
    </row>
    <row r="149" spans="1:15" x14ac:dyDescent="0.35">
      <c r="A149" s="34" t="s">
        <v>114</v>
      </c>
      <c r="B149" s="35">
        <v>0.05</v>
      </c>
      <c r="C149" s="35">
        <v>0.2</v>
      </c>
      <c r="D149" s="35">
        <v>0.5</v>
      </c>
      <c r="G149" s="34" t="s">
        <v>114</v>
      </c>
      <c r="H149" s="35">
        <v>0.1</v>
      </c>
      <c r="I149" s="35">
        <v>0.15</v>
      </c>
      <c r="J149" s="35">
        <v>0.5</v>
      </c>
      <c r="M149" s="37"/>
      <c r="N149" s="37"/>
      <c r="O149" s="37"/>
    </row>
    <row r="150" spans="1:15" x14ac:dyDescent="0.35">
      <c r="A150" s="34" t="s">
        <v>71</v>
      </c>
      <c r="B150" s="35">
        <v>0.1</v>
      </c>
      <c r="C150" s="35">
        <v>0.35</v>
      </c>
      <c r="D150" s="35">
        <v>0.65</v>
      </c>
      <c r="G150" s="34" t="s">
        <v>71</v>
      </c>
      <c r="H150" s="35">
        <v>0.1</v>
      </c>
      <c r="I150" s="35">
        <v>0.35</v>
      </c>
      <c r="J150" s="35">
        <v>0.65</v>
      </c>
      <c r="M150" s="37"/>
      <c r="N150" s="37"/>
      <c r="O150" s="37"/>
    </row>
    <row r="151" spans="1:15" ht="18.5" x14ac:dyDescent="0.45">
      <c r="A151" s="33" t="s">
        <v>72</v>
      </c>
      <c r="B151" s="36">
        <f t="shared" ref="B151:D151" si="86">AVERAGE(B152:B153)</f>
        <v>0.125</v>
      </c>
      <c r="C151" s="36">
        <f t="shared" si="86"/>
        <v>0.4</v>
      </c>
      <c r="D151" s="36">
        <f t="shared" si="86"/>
        <v>0.7</v>
      </c>
      <c r="G151" s="33" t="s">
        <v>72</v>
      </c>
      <c r="H151" s="36">
        <f t="shared" ref="H151:J151" si="87">AVERAGE(H152:H153)</f>
        <v>0.125</v>
      </c>
      <c r="I151" s="36">
        <f t="shared" si="87"/>
        <v>0.25</v>
      </c>
      <c r="J151" s="36">
        <f t="shared" si="87"/>
        <v>0.3</v>
      </c>
      <c r="M151" s="37"/>
      <c r="N151" s="37"/>
      <c r="O151" s="37"/>
    </row>
    <row r="152" spans="1:15" x14ac:dyDescent="0.35">
      <c r="A152" s="34" t="s">
        <v>73</v>
      </c>
      <c r="B152" s="35">
        <v>0.1</v>
      </c>
      <c r="C152" s="35">
        <v>0.35</v>
      </c>
      <c r="D152" s="35">
        <v>0.65</v>
      </c>
      <c r="G152" s="34" t="s">
        <v>73</v>
      </c>
      <c r="H152" s="35">
        <v>0.1</v>
      </c>
      <c r="I152" s="35">
        <v>0.3</v>
      </c>
      <c r="J152" s="35">
        <v>0.35</v>
      </c>
      <c r="M152" s="37"/>
      <c r="N152" s="37"/>
      <c r="O152" s="37"/>
    </row>
    <row r="153" spans="1:15" x14ac:dyDescent="0.35">
      <c r="A153" s="34" t="s">
        <v>68</v>
      </c>
      <c r="B153" s="35">
        <v>0.15</v>
      </c>
      <c r="C153" s="35">
        <v>0.45</v>
      </c>
      <c r="D153" s="35">
        <v>0.75</v>
      </c>
      <c r="G153" s="34" t="s">
        <v>68</v>
      </c>
      <c r="H153" s="35">
        <v>0.15</v>
      </c>
      <c r="I153" s="35">
        <v>0.2</v>
      </c>
      <c r="J153" s="35">
        <v>0.25</v>
      </c>
      <c r="M153" s="37"/>
      <c r="N153" s="37"/>
      <c r="O153" s="37"/>
    </row>
    <row r="154" spans="1:15" ht="18.5" x14ac:dyDescent="0.45">
      <c r="A154" s="33" t="s">
        <v>74</v>
      </c>
      <c r="B154" s="36">
        <f t="shared" ref="B154:D154" si="88">AVERAGE(B155:B156)</f>
        <v>0.125</v>
      </c>
      <c r="C154" s="36">
        <f t="shared" si="88"/>
        <v>0.4</v>
      </c>
      <c r="D154" s="36">
        <f t="shared" si="88"/>
        <v>0.7</v>
      </c>
      <c r="G154" s="33" t="s">
        <v>74</v>
      </c>
      <c r="H154" s="36">
        <f t="shared" ref="H154:J154" si="89">AVERAGE(H155:H156)</f>
        <v>0.125</v>
      </c>
      <c r="I154" s="36">
        <f t="shared" si="89"/>
        <v>0.4</v>
      </c>
      <c r="J154" s="36">
        <f t="shared" si="89"/>
        <v>0.7</v>
      </c>
      <c r="M154" s="37"/>
      <c r="N154" s="37"/>
      <c r="O154" s="37"/>
    </row>
    <row r="155" spans="1:15" x14ac:dyDescent="0.35">
      <c r="A155" s="34" t="s">
        <v>75</v>
      </c>
      <c r="B155" s="35">
        <v>0.15</v>
      </c>
      <c r="C155" s="35">
        <v>0.45</v>
      </c>
      <c r="D155" s="35">
        <v>0.75</v>
      </c>
      <c r="G155" s="34" t="s">
        <v>75</v>
      </c>
      <c r="H155" s="35">
        <v>0.15</v>
      </c>
      <c r="I155" s="35">
        <v>0.45</v>
      </c>
      <c r="J155" s="35">
        <v>0.75</v>
      </c>
      <c r="M155" s="37"/>
      <c r="N155" s="37"/>
      <c r="O155" s="37"/>
    </row>
    <row r="156" spans="1:15" x14ac:dyDescent="0.35">
      <c r="A156" s="34" t="s">
        <v>76</v>
      </c>
      <c r="B156" s="35">
        <v>0.1</v>
      </c>
      <c r="C156" s="35">
        <v>0.35</v>
      </c>
      <c r="D156" s="35">
        <v>0.65</v>
      </c>
      <c r="G156" s="34" t="s">
        <v>76</v>
      </c>
      <c r="H156" s="35">
        <v>0.1</v>
      </c>
      <c r="I156" s="35">
        <v>0.35</v>
      </c>
      <c r="J156" s="35">
        <v>0.65</v>
      </c>
      <c r="M156" s="37"/>
      <c r="N156" s="37"/>
      <c r="O156" s="37"/>
    </row>
    <row r="157" spans="1:15" ht="18.5" x14ac:dyDescent="0.45">
      <c r="A157" s="33" t="s">
        <v>115</v>
      </c>
      <c r="B157" s="36">
        <f>AVERAGE(B158:B160)</f>
        <v>0.11666666666666665</v>
      </c>
      <c r="C157" s="36">
        <f t="shared" ref="C157:D157" si="90">AVERAGE(C158:C160)</f>
        <v>0.3833333333333333</v>
      </c>
      <c r="D157" s="36">
        <f t="shared" si="90"/>
        <v>0.68333333333333324</v>
      </c>
      <c r="G157" s="33" t="s">
        <v>115</v>
      </c>
      <c r="H157" s="36">
        <f>AVERAGE(H158:H160)</f>
        <v>0.15</v>
      </c>
      <c r="I157" s="36">
        <f t="shared" ref="I157:J157" si="91">AVERAGE(I158:I160)</f>
        <v>0.19999999999999998</v>
      </c>
      <c r="J157" s="36">
        <f t="shared" si="91"/>
        <v>0.25</v>
      </c>
      <c r="M157" s="37"/>
      <c r="N157" s="37"/>
      <c r="O157" s="37"/>
    </row>
    <row r="158" spans="1:15" x14ac:dyDescent="0.35">
      <c r="A158" s="34" t="s">
        <v>116</v>
      </c>
      <c r="B158" s="35">
        <v>0.1</v>
      </c>
      <c r="C158" s="35">
        <v>0.35</v>
      </c>
      <c r="D158" s="35">
        <v>0.65</v>
      </c>
      <c r="G158" s="34" t="s">
        <v>116</v>
      </c>
      <c r="H158" s="35">
        <v>0.25</v>
      </c>
      <c r="I158" s="35">
        <v>0.3</v>
      </c>
      <c r="J158" s="35">
        <v>0.35</v>
      </c>
      <c r="M158" s="37"/>
      <c r="N158" s="37"/>
      <c r="O158" s="37"/>
    </row>
    <row r="159" spans="1:15" x14ac:dyDescent="0.35">
      <c r="A159" s="34" t="s">
        <v>117</v>
      </c>
      <c r="B159" s="35">
        <v>0.1</v>
      </c>
      <c r="C159" s="35">
        <v>0.35</v>
      </c>
      <c r="D159" s="35">
        <v>0.65</v>
      </c>
      <c r="G159" s="34" t="s">
        <v>117</v>
      </c>
      <c r="H159" s="35">
        <v>0.1</v>
      </c>
      <c r="I159" s="35">
        <v>0.15</v>
      </c>
      <c r="J159" s="35">
        <v>0.2</v>
      </c>
      <c r="M159" s="37"/>
      <c r="N159" s="37"/>
      <c r="O159" s="37"/>
    </row>
    <row r="160" spans="1:15" x14ac:dyDescent="0.35">
      <c r="A160" s="34" t="s">
        <v>118</v>
      </c>
      <c r="B160" s="35">
        <v>0.15</v>
      </c>
      <c r="C160" s="35">
        <v>0.45</v>
      </c>
      <c r="D160" s="35">
        <v>0.75</v>
      </c>
      <c r="G160" s="34" t="s">
        <v>118</v>
      </c>
      <c r="H160" s="35">
        <v>0.1</v>
      </c>
      <c r="I160" s="35">
        <v>0.15</v>
      </c>
      <c r="J160" s="35">
        <v>0.2</v>
      </c>
      <c r="M160" s="37"/>
      <c r="N160" s="37"/>
      <c r="O160" s="37"/>
    </row>
    <row r="161" spans="13:15" x14ac:dyDescent="0.35">
      <c r="M161" s="37"/>
      <c r="N161" s="37"/>
      <c r="O161" s="37"/>
    </row>
    <row r="162" spans="13:15" x14ac:dyDescent="0.35">
      <c r="M162" s="37"/>
      <c r="N162" s="37"/>
      <c r="O162" s="37"/>
    </row>
    <row r="163" spans="13:15" x14ac:dyDescent="0.35">
      <c r="M163" s="37"/>
      <c r="N163" s="37"/>
      <c r="O163" s="37"/>
    </row>
    <row r="164" spans="13:15" x14ac:dyDescent="0.35">
      <c r="M164" s="37"/>
      <c r="N164" s="37"/>
      <c r="O164" s="37"/>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D2108-3C36-46AC-AE0B-E8EFF95A19B8}">
  <sheetPr codeName="Sheet2"/>
  <dimension ref="G7:S57"/>
  <sheetViews>
    <sheetView zoomScale="70" zoomScaleNormal="70" workbookViewId="0">
      <selection activeCell="H8" sqref="H8"/>
    </sheetView>
  </sheetViews>
  <sheetFormatPr defaultRowHeight="14.5" x14ac:dyDescent="0.35"/>
  <cols>
    <col min="1" max="1" width="21.7265625" customWidth="1"/>
  </cols>
  <sheetData>
    <row r="7" spans="7:19" x14ac:dyDescent="0.35">
      <c r="G7" t="s">
        <v>119</v>
      </c>
      <c r="H7" t="s">
        <v>120</v>
      </c>
      <c r="J7" t="s">
        <v>119</v>
      </c>
      <c r="K7" t="s">
        <v>120</v>
      </c>
      <c r="M7" t="s">
        <v>119</v>
      </c>
      <c r="N7" t="s">
        <v>120</v>
      </c>
      <c r="R7" t="s">
        <v>119</v>
      </c>
      <c r="S7" t="s">
        <v>120</v>
      </c>
    </row>
    <row r="8" spans="7:19" x14ac:dyDescent="0.35">
      <c r="G8">
        <v>0</v>
      </c>
      <c r="H8">
        <f>MAX(0,SQRT('Riskien luokittelu'!$K$17)/SQRT('Riskien luokittelu'!$K$17)*(SQRT('Riskien luokittelu'!$K$17)-G8))</f>
        <v>6</v>
      </c>
      <c r="J8">
        <v>0</v>
      </c>
      <c r="K8">
        <f>MAX(0,SQRT('Riskien luokittelu'!$K$18)/SQRT('Riskien luokittelu'!$K$18)*(SQRT('Riskien luokittelu'!$K$18)-J8)-H8)</f>
        <v>3</v>
      </c>
      <c r="M8">
        <v>0</v>
      </c>
      <c r="N8">
        <f t="shared" ref="N8:N18" si="0">10-H8-K8</f>
        <v>1</v>
      </c>
      <c r="Q8" t="s">
        <v>121</v>
      </c>
      <c r="R8">
        <f>_xlfn.XLOOKUP(Q8,Table2[Index],Table2[TODENNÄKÖISYYS (1-10)])+1</f>
        <v>2.666666666666667</v>
      </c>
      <c r="S8">
        <f>_xlfn.XLOOKUP(DATA!Q8,Table2[Index],Table2[VAIKUTUS (1-10)])</f>
        <v>3</v>
      </c>
    </row>
    <row r="9" spans="7:19" x14ac:dyDescent="0.35">
      <c r="G9">
        <v>1</v>
      </c>
      <c r="H9">
        <f>MAX(0,SQRT('Riskien luokittelu'!$K$17)/SQRT('Riskien luokittelu'!$K$17)*(SQRT('Riskien luokittelu'!$K$17)-G9))</f>
        <v>5</v>
      </c>
      <c r="J9">
        <v>1</v>
      </c>
      <c r="K9">
        <f>MAX(0,SQRT('Riskien luokittelu'!$K$18)/SQRT('Riskien luokittelu'!$K$18)*(SQRT('Riskien luokittelu'!$K$18)-J9)-H9)</f>
        <v>3</v>
      </c>
      <c r="M9">
        <v>1</v>
      </c>
      <c r="N9">
        <f t="shared" si="0"/>
        <v>2</v>
      </c>
      <c r="Q9" t="s">
        <v>122</v>
      </c>
      <c r="R9">
        <f>_xlfn.XLOOKUP(Q9,Table2[Index],Table2[TODENNÄKÖISYYS (1-10)])+1</f>
        <v>7</v>
      </c>
      <c r="S9">
        <f>_xlfn.XLOOKUP(DATA!Q9,Table2[Index],Table2[VAIKUTUS (1-10)])</f>
        <v>4</v>
      </c>
    </row>
    <row r="10" spans="7:19" x14ac:dyDescent="0.35">
      <c r="G10">
        <v>2</v>
      </c>
      <c r="H10">
        <f>MAX(0,SQRT('Riskien luokittelu'!$K$17)/SQRT('Riskien luokittelu'!$K$17)*(SQRT('Riskien luokittelu'!$K$17)-G10))</f>
        <v>4</v>
      </c>
      <c r="J10">
        <v>2</v>
      </c>
      <c r="K10">
        <f>MAX(0,SQRT('Riskien luokittelu'!$K$18)/SQRT('Riskien luokittelu'!$K$18)*(SQRT('Riskien luokittelu'!$K$18)-J10)-H10)</f>
        <v>3</v>
      </c>
      <c r="M10">
        <v>2</v>
      </c>
      <c r="N10">
        <f t="shared" si="0"/>
        <v>3</v>
      </c>
      <c r="Q10" t="s">
        <v>123</v>
      </c>
      <c r="R10">
        <f>_xlfn.XLOOKUP(Q10,Table2[Index],Table2[TODENNÄKÖISYYS (1-10)])+1</f>
        <v>6.5</v>
      </c>
      <c r="S10">
        <f>_xlfn.XLOOKUP(DATA!Q10,Table2[Index],Table2[VAIKUTUS (1-10)])</f>
        <v>5.5</v>
      </c>
    </row>
    <row r="11" spans="7:19" x14ac:dyDescent="0.35">
      <c r="G11">
        <v>3</v>
      </c>
      <c r="H11">
        <f>MAX(0,SQRT('Riskien luokittelu'!$K$17)/SQRT('Riskien luokittelu'!$K$17)*(SQRT('Riskien luokittelu'!$K$17)-G11))</f>
        <v>3</v>
      </c>
      <c r="J11">
        <v>3</v>
      </c>
      <c r="K11">
        <f>MAX(0,SQRT('Riskien luokittelu'!$K$18)/SQRT('Riskien luokittelu'!$K$18)*(SQRT('Riskien luokittelu'!$K$18)-J11)-H11)</f>
        <v>3</v>
      </c>
      <c r="M11">
        <v>3</v>
      </c>
      <c r="N11">
        <f t="shared" si="0"/>
        <v>4</v>
      </c>
      <c r="Q11" t="s">
        <v>124</v>
      </c>
      <c r="R11">
        <f>_xlfn.XLOOKUP(Q11,Table2[Index],Table2[TODENNÄKÖISYYS (1-10)])+1</f>
        <v>5.5</v>
      </c>
      <c r="S11">
        <f>_xlfn.XLOOKUP(DATA!Q11,Table2[Index],Table2[VAIKUTUS (1-10)])</f>
        <v>6</v>
      </c>
    </row>
    <row r="12" spans="7:19" x14ac:dyDescent="0.35">
      <c r="G12">
        <v>4</v>
      </c>
      <c r="H12">
        <f>MAX(0,SQRT('Riskien luokittelu'!$K$17)/SQRT('Riskien luokittelu'!$K$17)*(SQRT('Riskien luokittelu'!$K$17)-G12))</f>
        <v>2</v>
      </c>
      <c r="J12">
        <v>4</v>
      </c>
      <c r="K12">
        <f>MAX(0,SQRT('Riskien luokittelu'!$K$18)/SQRT('Riskien luokittelu'!$K$18)*(SQRT('Riskien luokittelu'!$K$18)-J12)-H12)</f>
        <v>3</v>
      </c>
      <c r="M12">
        <v>4</v>
      </c>
      <c r="N12">
        <f t="shared" si="0"/>
        <v>5</v>
      </c>
      <c r="Q12" t="s">
        <v>125</v>
      </c>
      <c r="R12">
        <f>_xlfn.XLOOKUP(Q12,Table2[Index],Table2[TODENNÄKÖISYYS (1-10)])+1</f>
        <v>7</v>
      </c>
      <c r="S12">
        <f>_xlfn.XLOOKUP(DATA!Q12,Table2[Index],Table2[VAIKUTUS (1-10)])</f>
        <v>3</v>
      </c>
    </row>
    <row r="13" spans="7:19" x14ac:dyDescent="0.35">
      <c r="G13">
        <v>5</v>
      </c>
      <c r="H13">
        <f>MAX(0,SQRT('Riskien luokittelu'!$K$17)/SQRT('Riskien luokittelu'!$K$17)*(SQRT('Riskien luokittelu'!$K$17)-G13))</f>
        <v>1</v>
      </c>
      <c r="J13">
        <v>5</v>
      </c>
      <c r="K13">
        <f>MAX(0,SQRT('Riskien luokittelu'!$K$18)/SQRT('Riskien luokittelu'!$K$18)*(SQRT('Riskien luokittelu'!$K$18)-J13)-H13)</f>
        <v>3</v>
      </c>
      <c r="M13">
        <v>5</v>
      </c>
      <c r="N13">
        <f t="shared" si="0"/>
        <v>6</v>
      </c>
      <c r="Q13" t="s">
        <v>126</v>
      </c>
      <c r="R13">
        <f>_xlfn.XLOOKUP(Q13,Table2[Index],Table2[TODENNÄKÖISYYS (1-10)])+1</f>
        <v>7</v>
      </c>
      <c r="S13">
        <f>_xlfn.XLOOKUP(DATA!Q13,Table2[Index],Table2[VAIKUTUS (1-10)])</f>
        <v>4.5</v>
      </c>
    </row>
    <row r="14" spans="7:19" x14ac:dyDescent="0.35">
      <c r="G14">
        <v>6</v>
      </c>
      <c r="H14">
        <f>MAX(0,SQRT('Riskien luokittelu'!$K$17)/SQRT('Riskien luokittelu'!$K$17)*(SQRT('Riskien luokittelu'!$K$17)-G14))</f>
        <v>0</v>
      </c>
      <c r="J14">
        <v>6</v>
      </c>
      <c r="K14">
        <f>MAX(0,SQRT('Riskien luokittelu'!$K$18)/SQRT('Riskien luokittelu'!$K$18)*(SQRT('Riskien luokittelu'!$K$18)-J14)-H14)</f>
        <v>3</v>
      </c>
      <c r="M14">
        <v>6</v>
      </c>
      <c r="N14">
        <f t="shared" si="0"/>
        <v>7</v>
      </c>
      <c r="Q14" t="s">
        <v>127</v>
      </c>
      <c r="R14">
        <f>_xlfn.XLOOKUP(Q14,Table2[Index],Table2[TODENNÄKÖISYYS (1-10)])+1</f>
        <v>4</v>
      </c>
      <c r="S14">
        <f>_xlfn.XLOOKUP(DATA!Q14,Table2[Index],Table2[VAIKUTUS (1-10)])</f>
        <v>3</v>
      </c>
    </row>
    <row r="15" spans="7:19" x14ac:dyDescent="0.35">
      <c r="G15">
        <v>7</v>
      </c>
      <c r="H15">
        <f>MAX(0,SQRT('Riskien luokittelu'!$K$17)/SQRT('Riskien luokittelu'!$K$17)*(SQRT('Riskien luokittelu'!$K$17)-G15))</f>
        <v>0</v>
      </c>
      <c r="J15">
        <v>7</v>
      </c>
      <c r="K15">
        <f>MAX(0,SQRT('Riskien luokittelu'!$K$18)/SQRT('Riskien luokittelu'!$K$18)*(SQRT('Riskien luokittelu'!$K$18)-J15)-H15)</f>
        <v>2</v>
      </c>
      <c r="M15">
        <v>7</v>
      </c>
      <c r="N15">
        <f t="shared" si="0"/>
        <v>8</v>
      </c>
      <c r="Q15" t="s">
        <v>128</v>
      </c>
      <c r="R15">
        <f>_xlfn.XLOOKUP(Q15,Table2[Index],Table2[TODENNÄKÖISYYS (1-10)])+1</f>
        <v>3</v>
      </c>
      <c r="S15">
        <f>_xlfn.XLOOKUP(DATA!Q15,Table2[Index],Table2[VAIKUTUS (1-10)])</f>
        <v>4.5</v>
      </c>
    </row>
    <row r="16" spans="7:19" x14ac:dyDescent="0.35">
      <c r="G16">
        <v>8</v>
      </c>
      <c r="H16">
        <f>MAX(0,SQRT('Riskien luokittelu'!$K$17)/SQRT('Riskien luokittelu'!$K$17)*(SQRT('Riskien luokittelu'!$K$17)-G16))</f>
        <v>0</v>
      </c>
      <c r="J16">
        <v>8</v>
      </c>
      <c r="K16">
        <f>MAX(0,SQRT('Riskien luokittelu'!$K$18)/SQRT('Riskien luokittelu'!$K$18)*(SQRT('Riskien luokittelu'!$K$18)-J16)-H16)</f>
        <v>1</v>
      </c>
      <c r="M16">
        <v>8</v>
      </c>
      <c r="N16">
        <f t="shared" si="0"/>
        <v>9</v>
      </c>
      <c r="Q16" t="s">
        <v>129</v>
      </c>
      <c r="R16">
        <f>_xlfn.XLOOKUP(Q16,Table2[Index],Table2[TODENNÄKÖISYYS (1-10)])+1</f>
        <v>6.5</v>
      </c>
      <c r="S16">
        <f>_xlfn.XLOOKUP(DATA!Q16,Table2[Index],Table2[VAIKUTUS (1-10)])</f>
        <v>6</v>
      </c>
    </row>
    <row r="17" spans="7:19" x14ac:dyDescent="0.35">
      <c r="G17">
        <v>9</v>
      </c>
      <c r="H17">
        <f>MAX(0,SQRT('Riskien luokittelu'!$K$17)/SQRT('Riskien luokittelu'!$K$17)*(SQRT('Riskien luokittelu'!$K$17)-G17))</f>
        <v>0</v>
      </c>
      <c r="J17">
        <v>9</v>
      </c>
      <c r="K17">
        <f>MAX(0,SQRT('Riskien luokittelu'!$K$18)/SQRT('Riskien luokittelu'!$K$18)*(SQRT('Riskien luokittelu'!$K$18)-J17)-H17)</f>
        <v>0</v>
      </c>
      <c r="M17">
        <v>9</v>
      </c>
      <c r="N17">
        <f t="shared" si="0"/>
        <v>10</v>
      </c>
      <c r="Q17" t="s">
        <v>130</v>
      </c>
      <c r="R17">
        <f>_xlfn.XLOOKUP(Q17,Table2[Index],Table2[TODENNÄKÖISYYS (1-10)])+1</f>
        <v>4</v>
      </c>
      <c r="S17">
        <f>_xlfn.XLOOKUP(DATA!Q17,Table2[Index],Table2[VAIKUTUS (1-10)])</f>
        <v>4</v>
      </c>
    </row>
    <row r="18" spans="7:19" x14ac:dyDescent="0.35">
      <c r="G18">
        <v>10</v>
      </c>
      <c r="H18">
        <f>MAX(0,SQRT('Riskien luokittelu'!$K$17)/SQRT('Riskien luokittelu'!$K$17)*(SQRT('Riskien luokittelu'!$K$17)-G18))</f>
        <v>0</v>
      </c>
      <c r="J18">
        <v>10</v>
      </c>
      <c r="K18">
        <f>MAX(0,SQRT('Riskien luokittelu'!$K$18)/SQRT('Riskien luokittelu'!$K$18)*(SQRT('Riskien luokittelu'!$K$18)-J18)-H18)</f>
        <v>0</v>
      </c>
      <c r="M18">
        <v>10</v>
      </c>
      <c r="N18">
        <f t="shared" si="0"/>
        <v>10</v>
      </c>
      <c r="Q18" t="s">
        <v>131</v>
      </c>
      <c r="R18">
        <f>_xlfn.XLOOKUP(Q18,Table2[Index],Table2[TODENNÄKÖISYYS (1-10)])+1</f>
        <v>7.5</v>
      </c>
      <c r="S18">
        <f>_xlfn.XLOOKUP(DATA!Q18,Table2[Index],Table2[VAIKUTUS (1-10)])</f>
        <v>3</v>
      </c>
    </row>
    <row r="19" spans="7:19" x14ac:dyDescent="0.35">
      <c r="Q19" t="s">
        <v>132</v>
      </c>
      <c r="R19">
        <f>_xlfn.XLOOKUP(Q19,Table2[Index],Table2[TODENNÄKÖISYYS (1-10)])+1</f>
        <v>8</v>
      </c>
      <c r="S19">
        <f>_xlfn.XLOOKUP(DATA!Q19,Table2[Index],Table2[VAIKUTUS (1-10)])</f>
        <v>3.6666666666666665</v>
      </c>
    </row>
    <row r="20" spans="7:19" x14ac:dyDescent="0.35">
      <c r="Q20" t="s">
        <v>133</v>
      </c>
      <c r="R20">
        <f>_xlfn.XLOOKUP(Q20,Table2[Index],Table2[TODENNÄKÖISYYS (1-10)])+1</f>
        <v>9</v>
      </c>
      <c r="S20">
        <f>_xlfn.XLOOKUP(DATA!Q20,Table2[Index],Table2[VAIKUTUS (1-10)])</f>
        <v>5.5</v>
      </c>
    </row>
    <row r="21" spans="7:19" x14ac:dyDescent="0.35">
      <c r="Q21" t="s">
        <v>134</v>
      </c>
      <c r="R21">
        <f>_xlfn.XLOOKUP(Q21,Table2[Index],Table2[TODENNÄKÖISYYS (1-10)])+1</f>
        <v>3.5</v>
      </c>
      <c r="S21">
        <f>_xlfn.XLOOKUP(DATA!Q21,Table2[Index],Table2[VAIKUTUS (1-10)])</f>
        <v>8.5</v>
      </c>
    </row>
    <row r="22" spans="7:19" x14ac:dyDescent="0.35">
      <c r="Q22" t="s">
        <v>135</v>
      </c>
      <c r="R22">
        <f>_xlfn.XLOOKUP(Q22,Table2[Index],Table2[TODENNÄKÖISYYS (1-10)])+1</f>
        <v>3.3333333333333335</v>
      </c>
      <c r="S22">
        <f>_xlfn.XLOOKUP(DATA!Q22,Table2[Index],Table2[VAIKUTUS (1-10)])</f>
        <v>5.666666666666667</v>
      </c>
    </row>
    <row r="23" spans="7:19" x14ac:dyDescent="0.35">
      <c r="Q23" t="s">
        <v>136</v>
      </c>
      <c r="R23">
        <f>_xlfn.XLOOKUP(Q23,Table2[Index],Table2[TODENNÄKÖISYYS (1-10)])+1</f>
        <v>2.5</v>
      </c>
      <c r="S23">
        <f>_xlfn.XLOOKUP(DATA!Q23,Table2[Index],Table2[VAIKUTUS (1-10)])</f>
        <v>9.5</v>
      </c>
    </row>
    <row r="24" spans="7:19" x14ac:dyDescent="0.35">
      <c r="Q24" t="s">
        <v>137</v>
      </c>
      <c r="R24">
        <f>_xlfn.XLOOKUP(Q24,Table2[Index],Table2[TODENNÄKÖISYYS (1-10)])+1</f>
        <v>3.3333333333333335</v>
      </c>
      <c r="S24">
        <f>_xlfn.XLOOKUP(DATA!Q24,Table2[Index],Table2[VAIKUTUS (1-10)])</f>
        <v>2.3333333333333335</v>
      </c>
    </row>
    <row r="25" spans="7:19" x14ac:dyDescent="0.35">
      <c r="Q25" t="s">
        <v>138</v>
      </c>
      <c r="R25">
        <f>_xlfn.XLOOKUP(Q25,Table2[Index],Table2[TODENNÄKÖISYYS (1-10)])+1</f>
        <v>3.3333333333333335</v>
      </c>
      <c r="S25">
        <f>_xlfn.XLOOKUP(DATA!Q25,Table2[Index],Table2[VAIKUTUS (1-10)])</f>
        <v>2.3333333333333335</v>
      </c>
    </row>
    <row r="26" spans="7:19" x14ac:dyDescent="0.35">
      <c r="Q26" t="s">
        <v>139</v>
      </c>
      <c r="R26">
        <f>_xlfn.XLOOKUP(Q26,Table2[Index],Table2[TODENNÄKÖISYYS (1-10)])+1</f>
        <v>3</v>
      </c>
      <c r="S26">
        <f>_xlfn.XLOOKUP(DATA!Q26,Table2[Index],Table2[VAIKUTUS (1-10)])</f>
        <v>2</v>
      </c>
    </row>
    <row r="27" spans="7:19" x14ac:dyDescent="0.35">
      <c r="Q27" t="s">
        <v>140</v>
      </c>
      <c r="R27">
        <f>_xlfn.XLOOKUP(Q27,Table2[Index],Table2[TODENNÄKÖISYYS (1-10)])+1</f>
        <v>3</v>
      </c>
      <c r="S27">
        <f>_xlfn.XLOOKUP(DATA!Q27,Table2[Index],Table2[VAIKUTUS (1-10)])</f>
        <v>2</v>
      </c>
    </row>
    <row r="28" spans="7:19" x14ac:dyDescent="0.35">
      <c r="Q28" t="s">
        <v>141</v>
      </c>
      <c r="R28">
        <f>_xlfn.XLOOKUP(Q28,Table2[Index],Table2[TODENNÄKÖISYYS (1-10)])+1</f>
        <v>3</v>
      </c>
      <c r="S28">
        <f>_xlfn.XLOOKUP(DATA!Q28,Table2[Index],Table2[VAIKUTUS (1-10)])</f>
        <v>2</v>
      </c>
    </row>
    <row r="31" spans="7:19" x14ac:dyDescent="0.35">
      <c r="G31" t="s">
        <v>119</v>
      </c>
      <c r="H31" t="s">
        <v>120</v>
      </c>
      <c r="J31" t="s">
        <v>119</v>
      </c>
      <c r="K31" t="s">
        <v>120</v>
      </c>
      <c r="M31" t="s">
        <v>119</v>
      </c>
      <c r="N31" t="s">
        <v>120</v>
      </c>
      <c r="Q31" t="s">
        <v>121</v>
      </c>
      <c r="R31">
        <f>_xlfn.XLOOKUP(Q31,Table5[INDEX],Table5[TODENNÄKÖISYYS (1-10)])+1</f>
        <v>2.333333333333333</v>
      </c>
      <c r="S31">
        <f>_xlfn.XLOOKUP(Q31,Table5[INDEX],Table5[VAIKUTUS (1-10)])</f>
        <v>1</v>
      </c>
    </row>
    <row r="32" spans="7:19" x14ac:dyDescent="0.35">
      <c r="G32">
        <v>0</v>
      </c>
      <c r="H32">
        <f>MAX(0,SQRT('Riskien luokittelu'!$I$100)/SQRT('Riskien luokittelu'!$I$100)*(SQRT('Riskien luokittelu'!$I$100)-G32))</f>
        <v>5</v>
      </c>
      <c r="J32">
        <v>0</v>
      </c>
      <c r="K32">
        <f>MAX(0,SQRT('Riskien luokittelu'!$I$101)/SQRT('Riskien luokittelu'!$I$101)*(SQRT('Riskien luokittelu'!$I$101)-J32)-H32)</f>
        <v>5</v>
      </c>
      <c r="M32">
        <v>0</v>
      </c>
      <c r="N32">
        <f t="shared" ref="N32:N42" si="1">10-H32-K32</f>
        <v>0</v>
      </c>
      <c r="Q32" t="s">
        <v>122</v>
      </c>
      <c r="R32">
        <f>_xlfn.XLOOKUP(Q32,Table5[INDEX],Table5[TODENNÄKÖISYYS (1-10)])+1</f>
        <v>3</v>
      </c>
      <c r="S32">
        <f>_xlfn.XLOOKUP(Q32,Table5[INDEX],Table5[VAIKUTUS (1-10)])</f>
        <v>2</v>
      </c>
    </row>
    <row r="33" spans="7:19" x14ac:dyDescent="0.35">
      <c r="G33">
        <v>1</v>
      </c>
      <c r="H33">
        <f>MAX(0,SQRT('Riskien luokittelu'!$I$100)/SQRT('Riskien luokittelu'!$I$100)*(SQRT('Riskien luokittelu'!$I$100)-G33))</f>
        <v>4</v>
      </c>
      <c r="J33">
        <v>1</v>
      </c>
      <c r="K33">
        <f>MAX(0,SQRT('Riskien luokittelu'!$I$101)/SQRT('Riskien luokittelu'!$I$101)*(SQRT('Riskien luokittelu'!$I$101)-J33)-H33)</f>
        <v>5</v>
      </c>
      <c r="M33">
        <v>1</v>
      </c>
      <c r="N33">
        <f t="shared" si="1"/>
        <v>1</v>
      </c>
      <c r="Q33" t="s">
        <v>123</v>
      </c>
      <c r="R33">
        <f>_xlfn.XLOOKUP(Q33,Table5[INDEX],Table5[TODENNÄKÖISYYS (1-10)])+1</f>
        <v>9.5</v>
      </c>
      <c r="S33">
        <f>_xlfn.XLOOKUP(Q33,Table5[INDEX],Table5[VAIKUTUS (1-10)])</f>
        <v>2</v>
      </c>
    </row>
    <row r="34" spans="7:19" x14ac:dyDescent="0.35">
      <c r="G34">
        <v>2</v>
      </c>
      <c r="H34">
        <f>MAX(0,SQRT('Riskien luokittelu'!$I$100)/SQRT('Riskien luokittelu'!$I$100)*(SQRT('Riskien luokittelu'!$I$100)-G34))</f>
        <v>3</v>
      </c>
      <c r="J34">
        <v>2</v>
      </c>
      <c r="K34">
        <f>MAX(0,SQRT('Riskien luokittelu'!$I$101)/SQRT('Riskien luokittelu'!$I$101)*(SQRT('Riskien luokittelu'!$I$101)-J34)-H34)</f>
        <v>5</v>
      </c>
      <c r="M34">
        <v>2</v>
      </c>
      <c r="N34">
        <f t="shared" si="1"/>
        <v>2</v>
      </c>
      <c r="Q34" t="s">
        <v>124</v>
      </c>
      <c r="R34">
        <f>_xlfn.XLOOKUP(Q34,Table5[INDEX],Table5[TODENNÄKÖISYYS (1-10)])+1</f>
        <v>10.5</v>
      </c>
      <c r="S34">
        <f>_xlfn.XLOOKUP(Q34,Table5[INDEX],Table5[VAIKUTUS (1-10)])</f>
        <v>3</v>
      </c>
    </row>
    <row r="35" spans="7:19" x14ac:dyDescent="0.35">
      <c r="G35">
        <v>3</v>
      </c>
      <c r="H35">
        <f>MAX(0,SQRT('Riskien luokittelu'!$I$100)/SQRT('Riskien luokittelu'!$I$100)*(SQRT('Riskien luokittelu'!$I$100)-G35))</f>
        <v>2</v>
      </c>
      <c r="J35">
        <v>3</v>
      </c>
      <c r="K35">
        <f>MAX(0,SQRT('Riskien luokittelu'!$I$101)/SQRT('Riskien luokittelu'!$I$101)*(SQRT('Riskien luokittelu'!$I$101)-J35)-H35)</f>
        <v>5</v>
      </c>
      <c r="M35">
        <v>3</v>
      </c>
      <c r="N35">
        <f t="shared" si="1"/>
        <v>3</v>
      </c>
      <c r="Q35" t="s">
        <v>125</v>
      </c>
      <c r="R35">
        <f>_xlfn.XLOOKUP(Q35,Table5[INDEX],Table5[TODENNÄKÖISYYS (1-10)])+1</f>
        <v>3</v>
      </c>
      <c r="S35">
        <f>_xlfn.XLOOKUP(Q35,Table5[INDEX],Table5[VAIKUTUS (1-10)])</f>
        <v>2</v>
      </c>
    </row>
    <row r="36" spans="7:19" x14ac:dyDescent="0.35">
      <c r="G36">
        <v>4</v>
      </c>
      <c r="H36">
        <f>MAX(0,SQRT('Riskien luokittelu'!$I$100)/SQRT('Riskien luokittelu'!$I$100)*(SQRT('Riskien luokittelu'!$I$100)-G36))</f>
        <v>1</v>
      </c>
      <c r="J36">
        <v>4</v>
      </c>
      <c r="K36">
        <f>MAX(0,SQRT('Riskien luokittelu'!$I$101)/SQRT('Riskien luokittelu'!$I$101)*(SQRT('Riskien luokittelu'!$I$101)-J36)-H36)</f>
        <v>5</v>
      </c>
      <c r="M36">
        <v>4</v>
      </c>
      <c r="N36">
        <f t="shared" si="1"/>
        <v>4</v>
      </c>
      <c r="Q36" t="s">
        <v>126</v>
      </c>
      <c r="R36">
        <f>_xlfn.XLOOKUP(Q36,Table5[INDEX],Table5[TODENNÄKÖISYYS (1-10)])+1</f>
        <v>7.666666666666667</v>
      </c>
      <c r="S36">
        <f>_xlfn.XLOOKUP(Q36,Table5[INDEX],Table5[VAIKUTUS (1-10)])</f>
        <v>6.666666666666667</v>
      </c>
    </row>
    <row r="37" spans="7:19" x14ac:dyDescent="0.35">
      <c r="G37">
        <v>5</v>
      </c>
      <c r="H37">
        <f>MAX(0,SQRT('Riskien luokittelu'!$I$100)/SQRT('Riskien luokittelu'!$I$100)*(SQRT('Riskien luokittelu'!$I$100)-G37))</f>
        <v>0</v>
      </c>
      <c r="J37">
        <v>5</v>
      </c>
      <c r="K37">
        <f>MAX(0,SQRT('Riskien luokittelu'!$I$101)/SQRT('Riskien luokittelu'!$I$101)*(SQRT('Riskien luokittelu'!$I$101)-J37)-H37)</f>
        <v>5</v>
      </c>
      <c r="M37">
        <v>5</v>
      </c>
      <c r="N37">
        <f t="shared" si="1"/>
        <v>5</v>
      </c>
      <c r="Q37" t="s">
        <v>127</v>
      </c>
      <c r="R37">
        <f>_xlfn.XLOOKUP(Q37,Table5[INDEX],Table5[TODENNÄKÖISYYS (1-10)])+1</f>
        <v>8</v>
      </c>
      <c r="S37">
        <f>_xlfn.XLOOKUP(Q37,Table5[INDEX],Table5[VAIKUTUS (1-10)])</f>
        <v>9.5</v>
      </c>
    </row>
    <row r="38" spans="7:19" x14ac:dyDescent="0.35">
      <c r="G38">
        <v>6</v>
      </c>
      <c r="H38">
        <f>MAX(0,SQRT('Riskien luokittelu'!$I$100)/SQRT('Riskien luokittelu'!$I$100)*(SQRT('Riskien luokittelu'!$I$100)-G38))</f>
        <v>0</v>
      </c>
      <c r="J38">
        <v>6</v>
      </c>
      <c r="K38">
        <f>MAX(0,SQRT('Riskien luokittelu'!$I$101)/SQRT('Riskien luokittelu'!$I$101)*(SQRT('Riskien luokittelu'!$I$101)-J38)-H38)</f>
        <v>4</v>
      </c>
      <c r="M38">
        <v>6</v>
      </c>
      <c r="N38">
        <f t="shared" si="1"/>
        <v>6</v>
      </c>
      <c r="Q38" t="s">
        <v>128</v>
      </c>
      <c r="R38">
        <f>_xlfn.XLOOKUP(Q38,Table5[INDEX],Table5[TODENNÄKÖISYYS (1-10)])+1</f>
        <v>4</v>
      </c>
      <c r="S38">
        <f>_xlfn.XLOOKUP(Q38,Table5[INDEX],Table5[VAIKUTUS (1-10)])</f>
        <v>3</v>
      </c>
    </row>
    <row r="39" spans="7:19" x14ac:dyDescent="0.35">
      <c r="G39">
        <v>7</v>
      </c>
      <c r="H39">
        <f>MAX(0,SQRT('Riskien luokittelu'!$I$100)/SQRT('Riskien luokittelu'!$I$100)*(SQRT('Riskien luokittelu'!$I$100)-G39))</f>
        <v>0</v>
      </c>
      <c r="J39">
        <v>7</v>
      </c>
      <c r="K39">
        <f>MAX(0,SQRT('Riskien luokittelu'!$I$101)/SQRT('Riskien luokittelu'!$I$101)*(SQRT('Riskien luokittelu'!$I$101)-J39)-H39)</f>
        <v>3</v>
      </c>
      <c r="M39">
        <v>7</v>
      </c>
      <c r="N39">
        <f t="shared" si="1"/>
        <v>7</v>
      </c>
      <c r="Q39" t="s">
        <v>129</v>
      </c>
      <c r="R39">
        <f>_xlfn.XLOOKUP(Q39,Table5[INDEX],Table5[TODENNÄKÖISYYS (1-10)])+1</f>
        <v>4</v>
      </c>
      <c r="S39">
        <f>_xlfn.XLOOKUP(Q39,Table5[INDEX],Table5[VAIKUTUS (1-10)])</f>
        <v>4.5</v>
      </c>
    </row>
    <row r="40" spans="7:19" x14ac:dyDescent="0.35">
      <c r="G40">
        <v>8</v>
      </c>
      <c r="H40">
        <f>MAX(0,SQRT('Riskien luokittelu'!$I$100)/SQRT('Riskien luokittelu'!$I$100)*(SQRT('Riskien luokittelu'!$I$100)-G40))</f>
        <v>0</v>
      </c>
      <c r="J40">
        <v>8</v>
      </c>
      <c r="K40">
        <f>MAX(0,SQRT('Riskien luokittelu'!$I$101)/SQRT('Riskien luokittelu'!$I$101)*(SQRT('Riskien luokittelu'!$I$101)-J40)-H40)</f>
        <v>2</v>
      </c>
      <c r="M40">
        <v>8</v>
      </c>
      <c r="N40">
        <f t="shared" si="1"/>
        <v>8</v>
      </c>
      <c r="Q40" t="s">
        <v>130</v>
      </c>
      <c r="R40">
        <f>_xlfn.XLOOKUP(Q40,Table5[INDEX],Table5[TODENNÄKÖISYYS (1-10)])+1</f>
        <v>6</v>
      </c>
      <c r="S40">
        <f>_xlfn.XLOOKUP(Q40,Table5[INDEX],Table5[VAIKUTUS (1-10)])</f>
        <v>2</v>
      </c>
    </row>
    <row r="41" spans="7:19" x14ac:dyDescent="0.35">
      <c r="G41">
        <v>9</v>
      </c>
      <c r="H41">
        <f>MAX(0,SQRT('Riskien luokittelu'!$I$100)/SQRT('Riskien luokittelu'!$I$100)*(SQRT('Riskien luokittelu'!$I$100)-G41))</f>
        <v>0</v>
      </c>
      <c r="J41">
        <v>9</v>
      </c>
      <c r="K41">
        <f>MAX(0,SQRT('Riskien luokittelu'!$I$101)/SQRT('Riskien luokittelu'!$I$101)*(SQRT('Riskien luokittelu'!$I$101)-J41)-H41)</f>
        <v>1</v>
      </c>
      <c r="M41">
        <v>9</v>
      </c>
      <c r="N41">
        <f t="shared" si="1"/>
        <v>9</v>
      </c>
      <c r="Q41" t="s">
        <v>131</v>
      </c>
      <c r="R41">
        <f>_xlfn.XLOOKUP(Q41,Table5[INDEX],Table5[TODENNÄKÖISYYS (1-10)])+1</f>
        <v>3.5</v>
      </c>
      <c r="S41">
        <f>_xlfn.XLOOKUP(Q41,Table5[INDEX],Table5[VAIKUTUS (1-10)])</f>
        <v>3</v>
      </c>
    </row>
    <row r="42" spans="7:19" x14ac:dyDescent="0.35">
      <c r="G42">
        <v>10</v>
      </c>
      <c r="H42">
        <f>MAX(0,SQRT('Riskien luokittelu'!$I$100)/SQRT('Riskien luokittelu'!$I$100)*(SQRT('Riskien luokittelu'!$I$100)-G42))</f>
        <v>0</v>
      </c>
      <c r="J42">
        <v>10</v>
      </c>
      <c r="K42">
        <f>MAX(0,SQRT('Riskien luokittelu'!$I$101)/SQRT('Riskien luokittelu'!$I$101)*(SQRT('Riskien luokittelu'!$I$101)-J42)-H42)</f>
        <v>0</v>
      </c>
      <c r="M42">
        <v>10</v>
      </c>
      <c r="N42">
        <f t="shared" si="1"/>
        <v>10</v>
      </c>
      <c r="Q42" t="s">
        <v>132</v>
      </c>
      <c r="R42">
        <f>_xlfn.XLOOKUP(Q42,Table5[INDEX],Table5[TODENNÄKÖISYYS (1-10)])+1</f>
        <v>5</v>
      </c>
      <c r="S42">
        <f>_xlfn.XLOOKUP(Q42,Table5[INDEX],Table5[VAIKUTUS (1-10)])</f>
        <v>2</v>
      </c>
    </row>
    <row r="43" spans="7:19" x14ac:dyDescent="0.35">
      <c r="Q43" t="s">
        <v>133</v>
      </c>
      <c r="R43">
        <f>_xlfn.XLOOKUP(Q43,Table5[INDEX],Table5[TODENNÄKÖISYYS (1-10)])+1</f>
        <v>5.5</v>
      </c>
      <c r="S43">
        <f>_xlfn.XLOOKUP(Q43,Table5[INDEX],Table5[VAIKUTUS (1-10)])</f>
        <v>3</v>
      </c>
    </row>
    <row r="44" spans="7:19" x14ac:dyDescent="0.35">
      <c r="Q44" t="s">
        <v>134</v>
      </c>
      <c r="R44">
        <f>_xlfn.XLOOKUP(Q44,Table5[INDEX],Table5[TODENNÄKÖISYYS (1-10)])+1</f>
        <v>3.5</v>
      </c>
      <c r="S44">
        <f>_xlfn.XLOOKUP(Q44,Table5[INDEX],Table5[VAIKUTUS (1-10)])</f>
        <v>7</v>
      </c>
    </row>
    <row r="45" spans="7:19" x14ac:dyDescent="0.35">
      <c r="Q45" t="s">
        <v>135</v>
      </c>
      <c r="R45">
        <f>_xlfn.XLOOKUP(Q45,Table5[INDEX],Table5[TODENNÄKÖISYYS (1-10)])+1</f>
        <v>4</v>
      </c>
      <c r="S45">
        <f>_xlfn.XLOOKUP(Q45,Table5[INDEX],Table5[VAIKUTUS (1-10)])</f>
        <v>3</v>
      </c>
    </row>
    <row r="46" spans="7:19" x14ac:dyDescent="0.35">
      <c r="Q46" t="s">
        <v>136</v>
      </c>
      <c r="R46">
        <f>_xlfn.XLOOKUP(Q46,Table5[INDEX],Table5[TODENNÄKÖISYYS (1-10)])+1</f>
        <v>2.5</v>
      </c>
      <c r="S46">
        <f>_xlfn.XLOOKUP(Q46,Table5[INDEX],Table5[VAIKUTUS (1-10)])</f>
        <v>2.5</v>
      </c>
    </row>
    <row r="47" spans="7:19" x14ac:dyDescent="0.35">
      <c r="Q47" t="s">
        <v>137</v>
      </c>
      <c r="R47">
        <f>_xlfn.XLOOKUP(Q47,Table5[INDEX],Table5[TODENNÄKÖISYYS (1-10)])+1</f>
        <v>3</v>
      </c>
      <c r="S47">
        <f>_xlfn.XLOOKUP(Q47,Table5[INDEX],Table5[VAIKUTUS (1-10)])</f>
        <v>2</v>
      </c>
    </row>
    <row r="48" spans="7:19" x14ac:dyDescent="0.35">
      <c r="Q48" t="s">
        <v>138</v>
      </c>
      <c r="R48">
        <f>_xlfn.XLOOKUP(Q48,Table5[INDEX],Table5[TODENNÄKÖISYYS (1-10)])+1</f>
        <v>3.5</v>
      </c>
      <c r="S48">
        <f>_xlfn.XLOOKUP(Q48,Table5[INDEX],Table5[VAIKUTUS (1-10)])</f>
        <v>2</v>
      </c>
    </row>
    <row r="49" spans="17:19" x14ac:dyDescent="0.35">
      <c r="Q49" t="s">
        <v>139</v>
      </c>
      <c r="R49">
        <f>_xlfn.XLOOKUP(Q49,Table5[INDEX],Table5[TODENNÄKÖISYYS (1-10)])+1</f>
        <v>5</v>
      </c>
      <c r="S49">
        <f>_xlfn.XLOOKUP(Q49,Table5[INDEX],Table5[VAIKUTUS (1-10)])</f>
        <v>4.5</v>
      </c>
    </row>
    <row r="50" spans="17:19" x14ac:dyDescent="0.35">
      <c r="Q50" t="s">
        <v>140</v>
      </c>
      <c r="R50">
        <f>_xlfn.XLOOKUP(Q50,Table5[INDEX],Table5[TODENNÄKÖISYYS (1-10)])+1</f>
        <v>5.5</v>
      </c>
      <c r="S50">
        <f>_xlfn.XLOOKUP(Q50,Table5[INDEX],Table5[VAIKUTUS (1-10)])</f>
        <v>4.5</v>
      </c>
    </row>
    <row r="51" spans="17:19" x14ac:dyDescent="0.35">
      <c r="Q51" t="s">
        <v>141</v>
      </c>
      <c r="R51">
        <f>_xlfn.XLOOKUP(Q51,Table5[INDEX],Table5[TODENNÄKÖISYYS (1-10)])+1</f>
        <v>4</v>
      </c>
      <c r="S51">
        <f>_xlfn.XLOOKUP(Q51,Table5[INDEX],Table5[VAIKUTUS (1-10)])</f>
        <v>5</v>
      </c>
    </row>
    <row r="52" spans="17:19" x14ac:dyDescent="0.35">
      <c r="Q52" t="s">
        <v>150</v>
      </c>
      <c r="R52">
        <f>_xlfn.XLOOKUP(Q52,Table5[INDEX],Table5[TODENNÄKÖISYYS (1-10)])+1</f>
        <v>3.6666666666666665</v>
      </c>
      <c r="S52">
        <f>_xlfn.XLOOKUP(Q52,Table5[INDEX],Table5[VAIKUTUS (1-10)])</f>
        <v>2</v>
      </c>
    </row>
    <row r="53" spans="17:19" x14ac:dyDescent="0.35">
      <c r="Q53" t="s">
        <v>151</v>
      </c>
      <c r="R53">
        <f>_xlfn.XLOOKUP(Q53,Table5[INDEX],Table5[TODENNÄKÖISYYS (1-10)])+1</f>
        <v>4.3333333333333339</v>
      </c>
      <c r="S53">
        <f>_xlfn.XLOOKUP(Q53,Table5[INDEX],Table5[VAIKUTUS (1-10)])</f>
        <v>4</v>
      </c>
    </row>
    <row r="54" spans="17:19" x14ac:dyDescent="0.35">
      <c r="Q54" t="s">
        <v>152</v>
      </c>
      <c r="R54">
        <f>_xlfn.XLOOKUP(Q54,Table5[INDEX],Table5[TODENNÄKÖISYYS (1-10)])+1</f>
        <v>4.5</v>
      </c>
      <c r="S54">
        <f>_xlfn.XLOOKUP(Q54,Table5[INDEX],Table5[VAIKUTUS (1-10)])</f>
        <v>3</v>
      </c>
    </row>
    <row r="55" spans="17:19" x14ac:dyDescent="0.35">
      <c r="Q55" t="s">
        <v>153</v>
      </c>
      <c r="R55">
        <f>_xlfn.XLOOKUP(Q55,Table5[INDEX],Table5[TODENNÄKÖISYYS (1-10)])+1</f>
        <v>7</v>
      </c>
      <c r="S55">
        <f>_xlfn.XLOOKUP(Q55,Table5[INDEX],Table5[VAIKUTUS (1-10)])</f>
        <v>4.5</v>
      </c>
    </row>
    <row r="56" spans="17:19" x14ac:dyDescent="0.35">
      <c r="Q56" t="s">
        <v>154</v>
      </c>
      <c r="R56">
        <f>_xlfn.XLOOKUP(Q56,Table5[INDEX],Table5[TODENNÄKÖISYYS (1-10)])+1</f>
        <v>4</v>
      </c>
      <c r="S56">
        <f>_xlfn.XLOOKUP(Q56,Table5[INDEX],Table5[VAIKUTUS (1-10)])</f>
        <v>4</v>
      </c>
    </row>
    <row r="57" spans="17:19" x14ac:dyDescent="0.35">
      <c r="Q57" t="s">
        <v>149</v>
      </c>
      <c r="R57">
        <f>_xlfn.XLOOKUP(Q57,Table5[INDEX],Table5[TODENNÄKÖISYYS (1-10)])+1</f>
        <v>6</v>
      </c>
      <c r="S57">
        <f>_xlfn.XLOOKUP(Q57,Table5[INDEX],Table5[VAIKUTUS (1-10)])</f>
        <v>4</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0E2A7295A646E14091B6CB0B9EDB752D" ma:contentTypeVersion="11" ma:contentTypeDescription="Luo uusi asiakirja." ma:contentTypeScope="" ma:versionID="b8f2af39bcd16564c5a636d96be38480">
  <xsd:schema xmlns:xsd="http://www.w3.org/2001/XMLSchema" xmlns:xs="http://www.w3.org/2001/XMLSchema" xmlns:p="http://schemas.microsoft.com/office/2006/metadata/properties" xmlns:ns3="23d432a3-bb33-44ec-9485-5df75d1917a1" targetNamespace="http://schemas.microsoft.com/office/2006/metadata/properties" ma:root="true" ma:fieldsID="a1b84a1a42bd1d11d1637fa001a83bba" ns3:_="">
    <xsd:import namespace="23d432a3-bb33-44ec-9485-5df75d1917a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d432a3-bb33-44ec-9485-5df75d1917a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3d432a3-bb33-44ec-9485-5df75d1917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982FEA-7E32-436C-ABF0-B5698691A1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d432a3-bb33-44ec-9485-5df75d191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F7B28E-33F4-47BE-9323-02D8C8BD15E2}">
  <ds:schemaRefs>
    <ds:schemaRef ds:uri="http://schemas.microsoft.com/office/infopath/2007/PartnerControl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openxmlformats.org/package/2006/metadata/core-properties"/>
    <ds:schemaRef ds:uri="23d432a3-bb33-44ec-9485-5df75d1917a1"/>
    <ds:schemaRef ds:uri="http://purl.org/dc/dcmitype/"/>
  </ds:schemaRefs>
</ds:datastoreItem>
</file>

<file path=customXml/itemProps3.xml><?xml version="1.0" encoding="utf-8"?>
<ds:datastoreItem xmlns:ds="http://schemas.openxmlformats.org/officeDocument/2006/customXml" ds:itemID="{D2B82DC3-9BBC-4721-8292-0AAC0005FE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Riskien luokittelu</vt:lpstr>
      <vt:lpstr>Tilastollinen käsittely</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Rantala Jukka</dc:creator>
  <cp:keywords/>
  <dc:description/>
  <cp:lastModifiedBy>Meltola Katja</cp:lastModifiedBy>
  <cp:revision/>
  <dcterms:created xsi:type="dcterms:W3CDTF">2025-09-11T04:06:00Z</dcterms:created>
  <dcterms:modified xsi:type="dcterms:W3CDTF">2026-10-23T05:01:04Z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0x0101000E2A7295A646E14091B6CB0B9EDB752D</vt:lpwstr>
  </property>
  <property fmtid="{D5CDD505-2E9C-101B-9397-08002B2CF9AE}" pid="3" name="MSIP_Label_2b8f1591-5e65-4406-bb44-4495b14c6a71_Enabled">
    <vt:lpwstr>true</vt:lpwstr>
  </property>
  <property fmtid="{D5CDD505-2E9C-101B-9397-08002B2CF9AE}" pid="4" name="MSIP_Label_2b8f1591-5e65-4406-bb44-4495b14c6a71_SetDate">
    <vt:lpwstr>2026-01-26T10:50:29Z</vt:lpwstr>
  </property>
  <property fmtid="{D5CDD505-2E9C-101B-9397-08002B2CF9AE}" pid="5" name="MSIP_Label_2b8f1591-5e65-4406-bb44-4495b14c6a71_Method">
    <vt:lpwstr>Standard</vt:lpwstr>
  </property>
  <property fmtid="{D5CDD505-2E9C-101B-9397-08002B2CF9AE}" pid="6" name="MSIP_Label_2b8f1591-5e65-4406-bb44-4495b14c6a71_Name">
    <vt:lpwstr>Sisäinen</vt:lpwstr>
  </property>
  <property fmtid="{D5CDD505-2E9C-101B-9397-08002B2CF9AE}" pid="7" name="MSIP_Label_2b8f1591-5e65-4406-bb44-4495b14c6a71_SiteId">
    <vt:lpwstr>ab32bc86-12f2-4b38-b262-c5775982e241</vt:lpwstr>
  </property>
  <property fmtid="{D5CDD505-2E9C-101B-9397-08002B2CF9AE}" pid="8" name="MSIP_Label_2b8f1591-5e65-4406-bb44-4495b14c6a71_ActionId">
    <vt:lpwstr>c3724c12-eae6-4dfb-bc1e-f0cc511ec350</vt:lpwstr>
  </property>
  <property fmtid="{D5CDD505-2E9C-101B-9397-08002B2CF9AE}" pid="9" name="MSIP_Label_2b8f1591-5e65-4406-bb44-4495b14c6a71_ContentBits">
    <vt:lpwstr>0</vt:lpwstr>
  </property>
  <property fmtid="{D5CDD505-2E9C-101B-9397-08002B2CF9AE}" pid="10" name="MSIP_Label_2b8f1591-5e65-4406-bb44-4495b14c6a71_Tag">
    <vt:lpwstr>10, 3, 0, 1</vt:lpwstr>
  </property>
</Properties>
</file>